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firstSheet="1" activeTab="1"/>
  </bookViews>
  <sheets>
    <sheet name="Sheet1" sheetId="1" r:id="rId1"/>
    <sheet name="男子用紙(地域スポーツ団体等)" sheetId="2" r:id="rId2"/>
    <sheet name="女子用紙（地域スポーツ団体等）" sheetId="3" r:id="rId3"/>
    <sheet name="R5補員登録・及び競技役員名簿" sheetId="4" r:id="rId4"/>
    <sheet name="henkan" sheetId="5" r:id="rId5"/>
    <sheet name="data" sheetId="6" r:id="rId6"/>
  </sheets>
  <definedNames>
    <definedName name="_xlnm.Print_Area" localSheetId="2">'女子用紙（地域スポーツ団体等）'!$A$1:$M$79</definedName>
    <definedName name="_xlnm.Print_Area" localSheetId="1">'男子用紙(地域スポーツ団体等)'!$A$1:$M$79</definedName>
  </definedNames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G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G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<sst xmlns="http://schemas.openxmlformats.org/spreadsheetml/2006/main" count="484" uniqueCount="262">
  <si>
    <t>学校名</t>
  </si>
  <si>
    <t>監督名</t>
  </si>
  <si>
    <t>番号</t>
  </si>
  <si>
    <t>学年</t>
  </si>
  <si>
    <t>ﾅﾝﾊﾞｰｶｰﾄﾞ</t>
  </si>
  <si>
    <t>種別</t>
  </si>
  <si>
    <t>種目１</t>
  </si>
  <si>
    <t>種目２</t>
  </si>
  <si>
    <t>リレー</t>
  </si>
  <si>
    <t>備考</t>
  </si>
  <si>
    <t>姓</t>
  </si>
  <si>
    <t>名</t>
  </si>
  <si>
    <t>種目</t>
  </si>
  <si>
    <t>住所</t>
  </si>
  <si>
    <t>参加人数</t>
  </si>
  <si>
    <t>印</t>
  </si>
  <si>
    <t>氏名(上部ﾌﾘｶﾞﾅ/下部漢字)</t>
  </si>
  <si>
    <t>記入例</t>
  </si>
  <si>
    <t>沖縄</t>
  </si>
  <si>
    <t>太郎</t>
  </si>
  <si>
    <t>共通</t>
  </si>
  <si>
    <t>参加標準記録に達していることを認め推薦します。</t>
  </si>
  <si>
    <t>花子</t>
  </si>
  <si>
    <t>女子</t>
  </si>
  <si>
    <t>男子</t>
  </si>
  <si>
    <t>中学校</t>
  </si>
  <si>
    <t>フリガナ（姓）</t>
  </si>
  <si>
    <t>フリガナ（名）</t>
  </si>
  <si>
    <t>種別１</t>
  </si>
  <si>
    <t>種別２</t>
  </si>
  <si>
    <t>種別３</t>
  </si>
  <si>
    <t>共</t>
  </si>
  <si>
    <t>走り高跳び</t>
  </si>
  <si>
    <t>走り幅跳び</t>
  </si>
  <si>
    <t>棒高跳び</t>
  </si>
  <si>
    <t>三段跳び</t>
  </si>
  <si>
    <t>砲丸投げ</t>
  </si>
  <si>
    <t>低学年</t>
  </si>
  <si>
    <t>低</t>
  </si>
  <si>
    <t>1年</t>
  </si>
  <si>
    <t>2年</t>
  </si>
  <si>
    <t>3年</t>
  </si>
  <si>
    <t>100m</t>
  </si>
  <si>
    <t>4×100mR</t>
  </si>
  <si>
    <t>1500m</t>
  </si>
  <si>
    <t>200m</t>
  </si>
  <si>
    <t>400m</t>
  </si>
  <si>
    <t>800m</t>
  </si>
  <si>
    <t>3000m</t>
  </si>
  <si>
    <t>110mH</t>
  </si>
  <si>
    <t>4×100mR</t>
  </si>
  <si>
    <t>200m</t>
  </si>
  <si>
    <t>100m</t>
  </si>
  <si>
    <t>800m</t>
  </si>
  <si>
    <t>1500m</t>
  </si>
  <si>
    <t>100mH</t>
  </si>
  <si>
    <t>KC</t>
  </si>
  <si>
    <t>ZK</t>
  </si>
  <si>
    <t>N1</t>
  </si>
  <si>
    <t>N2</t>
  </si>
  <si>
    <t>ナンバーカード</t>
  </si>
  <si>
    <t>S1</t>
  </si>
  <si>
    <t>S2</t>
  </si>
  <si>
    <t>R</t>
  </si>
  <si>
    <t>100m</t>
  </si>
  <si>
    <t>110mH</t>
  </si>
  <si>
    <t>1500m</t>
  </si>
  <si>
    <t>200m</t>
  </si>
  <si>
    <t>400m</t>
  </si>
  <si>
    <t>100mH</t>
  </si>
  <si>
    <t>80mH</t>
  </si>
  <si>
    <t>種目　男</t>
  </si>
  <si>
    <t>種目　女</t>
  </si>
  <si>
    <t>SX</t>
  </si>
  <si>
    <t>NO</t>
  </si>
  <si>
    <t>200m</t>
  </si>
  <si>
    <t>80mH</t>
  </si>
  <si>
    <t>性　別</t>
  </si>
  <si>
    <t>引率責任者名</t>
  </si>
  <si>
    <t>男　　　　子</t>
  </si>
  <si>
    <t>女　　　　子</t>
  </si>
  <si>
    <t>氏　　名</t>
  </si>
  <si>
    <t>☆参加人員５人以上の学校は、１名の競技役員を必ず出すこと(離島はのぞく)</t>
  </si>
  <si>
    <t>氏　　　　　名</t>
  </si>
  <si>
    <t>年齢</t>
  </si>
  <si>
    <t>性別</t>
  </si>
  <si>
    <t>監督氏名</t>
  </si>
  <si>
    <t>申込者携帯番号</t>
  </si>
  <si>
    <t>女子</t>
  </si>
  <si>
    <t>生年月日</t>
  </si>
  <si>
    <t>注意事項等</t>
  </si>
  <si>
    <t>注意事項を最後まで読んで、入力をお願いします。</t>
  </si>
  <si>
    <t>Excel のマクロを利用するには、マクロを有効にする必要があります。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</si>
  <si>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</si>
  <si>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t> [ Excel 2003 ] の場合</t>
  </si>
  <si>
    <r>
      <t> [ Excel 2007 ] の場合</t>
    </r>
    <r>
      <rPr>
        <sz val="11"/>
        <color indexed="63"/>
        <rFont val="ＭＳ Ｐゴシック"/>
        <family val="3"/>
      </rPr>
      <t> </t>
    </r>
  </si>
  <si>
    <t>上の「セキュリティー警告」が表示されましたら、 [オプション…] を押します。すると、次のダイアログボックスが表示されます。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</si>
  <si>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</si>
  <si>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</si>
  <si>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</si>
  <si>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</si>
  <si>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</si>
  <si>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</si>
  <si>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</si>
  <si>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</si>
  <si>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</si>
  <si>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</si>
  <si>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</si>
  <si>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</si>
  <si>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</si>
  <si>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</si>
  <si>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 Officeマーク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</si>
  <si>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</si>
  <si>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</si>
  <si>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</si>
  <si>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</si>
  <si>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</si>
  <si>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</si>
  <si>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</si>
  <si>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</si>
  <si>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t>ここから、申し込みシートについての説明になります。</t>
  </si>
  <si>
    <t xml:space="preserve">    　ップダウンリストや注意事項が表示される場合があります。その際は、その指示に</t>
  </si>
  <si>
    <t>※</t>
  </si>
  <si>
    <t>リレー種目はナンバーカードの重複がないようにして下さい。</t>
  </si>
  <si>
    <t>行の挿入･削除等は厳禁ﾃﾞｽ（陸上システムに反映されません）</t>
  </si>
  <si>
    <t>この入力データから、要項のプログラム、賞状のデータが作成されます。</t>
  </si>
  <si>
    <t>生徒氏名の間違いが無いようにして下さい。</t>
  </si>
  <si>
    <t>　　　ですので、絶対にさわらないでください。</t>
  </si>
  <si>
    <t>確認がOKであれば、右のボタンを押して下さい。</t>
  </si>
  <si>
    <t>上の「セキュリティー警告」ダイアログボックスが表示されましたら、[マクロを有効にする] を選択します。</t>
  </si>
  <si>
    <t>　　　①男子用紙</t>
  </si>
  <si>
    <t>　　　②女子用紙</t>
  </si>
  <si>
    <t>　　　③補助登録・及び競技役員名簿</t>
  </si>
  <si>
    <t>　　　④henkan</t>
  </si>
  <si>
    <t>　　　⑤data</t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</si>
  <si>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シートは以下の５つがあります。（このシートを除く）</t>
    </r>
  </si>
  <si>
    <r>
      <rPr>
        <b/>
        <sz val="14"/>
        <rFont val="ＭＳ ゴシック"/>
        <family val="3"/>
      </rPr>
      <t>（２）</t>
    </r>
    <r>
      <rPr>
        <sz val="14"/>
        <rFont val="ＭＳ ゴシック"/>
        <family val="3"/>
      </rPr>
      <t>「①男子用紙」シートに</t>
    </r>
  </si>
  <si>
    <t xml:space="preserve"> のような青色のセルがあります。このセルに</t>
  </si>
  <si>
    <t>　　　必要事項を記入してください。ただし、青色のセルにカーソルを移動すると、ドロ</t>
  </si>
  <si>
    <t>　　　従ってください。なお、「①男子用紙」シートを入力すると、一部が自動的に「②女</t>
  </si>
  <si>
    <t>　　　子用紙」「③補助登録・及び競技役員名簿」シートに反映されます。転記された内容</t>
  </si>
  <si>
    <t>　　　に誤りがないか必ず確認してください。</t>
  </si>
  <si>
    <t>種目エントリは種目１から入力してください。</t>
  </si>
  <si>
    <t>種別は、大会要項を、熟読して、学年種目、共通種目のミスがないようにして下さい。</t>
  </si>
  <si>
    <t>エントリミスは、失格扱いになります。</t>
  </si>
  <si>
    <t>　　　を入力してください。ただし、長距離の自己記録は以下を参考に入力してください。</t>
  </si>
  <si>
    <t>　　　（例）9分3秒20　→　90320　　　10分30秒　→　103000</t>
  </si>
  <si>
    <t>（４）　「③補助登録・及び競技役員名簿」に必要事項を記入して下さい。</t>
  </si>
  <si>
    <t>（５）「④henkan」「⑤data」シートは入力する必要はありません。番組編成用</t>
  </si>
  <si>
    <t>最低でも2年2名、1年2名はエントリして下さい。</t>
  </si>
  <si>
    <t>低学年リレーに関しては1走2年、2走1年、3走1年、4走2年のエントリに成ります。</t>
  </si>
  <si>
    <t>（３）　「②男子用紙」「③女子用紙」シートに、ナンバーカード・氏名・生年月日・学年・種目</t>
  </si>
  <si>
    <t>ｼﾞｬﾍﾞﾘｯｸｽﾛｰ</t>
  </si>
  <si>
    <t>R002</t>
  </si>
  <si>
    <t>R003</t>
  </si>
  <si>
    <t>R006</t>
  </si>
  <si>
    <t>R008</t>
  </si>
  <si>
    <t>R044</t>
  </si>
  <si>
    <t>R071</t>
  </si>
  <si>
    <t>R073</t>
  </si>
  <si>
    <t>R081</t>
  </si>
  <si>
    <t>R043</t>
  </si>
  <si>
    <t>R099</t>
  </si>
  <si>
    <r>
      <t>氏名(上部</t>
    </r>
    <r>
      <rPr>
        <b/>
        <sz val="11"/>
        <color indexed="10"/>
        <rFont val="ＭＳ Ｐゴシック"/>
        <family val="3"/>
      </rPr>
      <t>ﾌﾘｶﾞﾅ</t>
    </r>
    <r>
      <rPr>
        <sz val="11"/>
        <rFont val="ＭＳ Ｐゴシック"/>
        <family val="3"/>
      </rPr>
      <t>/下部漢字)</t>
    </r>
  </si>
  <si>
    <t>1年1500m</t>
  </si>
  <si>
    <t>2年100m</t>
  </si>
  <si>
    <t>1年100m</t>
  </si>
  <si>
    <t>2年1500m</t>
  </si>
  <si>
    <t>3年100m</t>
  </si>
  <si>
    <t>共通200m</t>
  </si>
  <si>
    <t>共通800m</t>
  </si>
  <si>
    <t>共通400m</t>
  </si>
  <si>
    <t>3年1500m</t>
  </si>
  <si>
    <t>共通3000m</t>
  </si>
  <si>
    <t>低100mH</t>
  </si>
  <si>
    <t>共通110mH</t>
  </si>
  <si>
    <t>低400mR</t>
  </si>
  <si>
    <t>共通400mR</t>
  </si>
  <si>
    <t>共通走高跳</t>
  </si>
  <si>
    <t>共通棒高跳</t>
  </si>
  <si>
    <t>共通走幅跳</t>
  </si>
  <si>
    <t>共通三段跳</t>
  </si>
  <si>
    <t>共通砲丸投</t>
  </si>
  <si>
    <t>共通ジャベ</t>
  </si>
  <si>
    <t>R00210</t>
  </si>
  <si>
    <t>R00810</t>
  </si>
  <si>
    <t>R00220</t>
  </si>
  <si>
    <t>R00820</t>
  </si>
  <si>
    <t>R00230</t>
  </si>
  <si>
    <t>R00300</t>
  </si>
  <si>
    <t>R00500</t>
  </si>
  <si>
    <t>R00600</t>
  </si>
  <si>
    <t>R00830</t>
  </si>
  <si>
    <t>R01000</t>
  </si>
  <si>
    <t>R04240</t>
  </si>
  <si>
    <t>R03400</t>
  </si>
  <si>
    <t>R60140</t>
  </si>
  <si>
    <t>R60100</t>
  </si>
  <si>
    <t>R07100</t>
  </si>
  <si>
    <t>R07200</t>
  </si>
  <si>
    <t>R07300</t>
  </si>
  <si>
    <t>R07400</t>
  </si>
  <si>
    <t>R08100</t>
  </si>
  <si>
    <t>R09900</t>
  </si>
  <si>
    <t>R042</t>
  </si>
  <si>
    <t>R034</t>
  </si>
  <si>
    <t>R010</t>
  </si>
  <si>
    <t>R005</t>
  </si>
  <si>
    <t>R074</t>
  </si>
  <si>
    <t>R072</t>
  </si>
  <si>
    <t>R041</t>
  </si>
  <si>
    <t>エントリ数</t>
  </si>
  <si>
    <t>エントリミス</t>
  </si>
  <si>
    <t>男子種目</t>
  </si>
  <si>
    <t>R085</t>
  </si>
  <si>
    <t>1年800m</t>
  </si>
  <si>
    <t>2年800m</t>
  </si>
  <si>
    <t>共通1500m</t>
  </si>
  <si>
    <t>共通100mH</t>
  </si>
  <si>
    <t>女子種目</t>
  </si>
  <si>
    <t>R00610</t>
  </si>
  <si>
    <t>R00620</t>
  </si>
  <si>
    <t>R00630</t>
  </si>
  <si>
    <t>R00800</t>
  </si>
  <si>
    <t>R04140</t>
  </si>
  <si>
    <t>R04400</t>
  </si>
  <si>
    <t>R08500</t>
  </si>
  <si>
    <t>3年800m</t>
  </si>
  <si>
    <t>１年</t>
  </si>
  <si>
    <t>低学年リレー</t>
  </si>
  <si>
    <t>低学年400mR</t>
  </si>
  <si>
    <t>低学年80mH</t>
  </si>
  <si>
    <t>用紙のそばにエントリ数を確認してください</t>
  </si>
  <si>
    <t>エントリミスがあれば×の表示になります、</t>
  </si>
  <si>
    <t>男子は学年種目が１００ｍ、１５００ｍです</t>
  </si>
  <si>
    <t>女子は学年種目が１００ｍ、８００ｍです。</t>
  </si>
  <si>
    <t>氏名のふりがなは　半角カタカナ</t>
  </si>
  <si>
    <t>　　</t>
  </si>
  <si>
    <t xml:space="preserve">   </t>
  </si>
  <si>
    <t>令和　  年　 　 月　  日</t>
  </si>
  <si>
    <t>令和　  年　　月　　  日</t>
  </si>
  <si>
    <t>②　個人情報については「沖縄県中体連個人情報保護方針」を承諾した上で参加申込みすることに同意します。</t>
  </si>
  <si>
    <t>令和5年度沖縄県中学校夏季陸上競技大会　申込書</t>
  </si>
  <si>
    <r>
      <t>申し込みデータの保存は　</t>
    </r>
    <r>
      <rPr>
        <b/>
        <sz val="14"/>
        <rFont val="ＭＳ ゴシック"/>
        <family val="3"/>
      </rPr>
      <t>Ｒ5夏季陸上申し込み（学校名）.xls</t>
    </r>
    <r>
      <rPr>
        <sz val="14"/>
        <rFont val="ＭＳ ゴシック"/>
        <family val="3"/>
      </rPr>
      <t>　でお願いします。</t>
    </r>
  </si>
  <si>
    <t>①　下記の者は、本校在学の生徒であり、標記大会への参加を認める。</t>
  </si>
  <si>
    <r>
      <t>③　１５００ｍ・３０００ｍ出場競技者は備考欄に</t>
    </r>
    <r>
      <rPr>
        <u val="double"/>
        <sz val="11"/>
        <rFont val="ＭＳ Ｐゴシック"/>
        <family val="3"/>
      </rPr>
      <t>自己記録を必ず記入すること</t>
    </r>
    <r>
      <rPr>
        <sz val="11"/>
        <rFont val="ＭＳ Ｐゴシック"/>
        <family val="3"/>
      </rPr>
      <t>。</t>
    </r>
  </si>
  <si>
    <t>　希望日</t>
  </si>
  <si>
    <t>（　　　）
日
目</t>
  </si>
  <si>
    <t>協力役員の配置のいついて
　１，投　て　き　：　島尻地区　 走高跳：那覇地区　 走幅跳・三段跳：中頭地区　 棒高跳：国頭地区
　２，その他の係：　接待係（1名）    競技者係（招集・誘導:8名）   出発係補助（6名） 
　　　※配置については各地区専門部長と確認し配置します。　　　　　　　　　　　
　　　※役員協力は１日目、２日目のいずれかの協力をお願いします。偏りが出た場合は希望日以外　
　　　　 で依頼する場合がありますがご理解、ご協力をお願いします。</t>
  </si>
  <si>
    <t>第43回夏季陸上　補員登録名簿</t>
  </si>
  <si>
    <t>第43回夏季陸上　競技役員名簿</t>
  </si>
  <si>
    <t>（６）各学校は入力したデータを地区専門部長にメール送信する。（地区専門部長にデータの点検を行わせる）　</t>
  </si>
  <si>
    <t>（７）地域スポーツ団体等（地域クラブ活動）は入力したデータをari450601@gmail.comにメール送信し点検を行わせる。</t>
  </si>
  <si>
    <t>（８）点検済み申込みデータを印刷・捺印を受け各地区専門部長に提出。地域スポーツ団体等（地域クラブ活動）においては</t>
  </si>
  <si>
    <t>　　　申込みデータを印刷・捺印し県中体連事務局まで申込むこと。</t>
  </si>
  <si>
    <t>第43回沖縄県中学校夏季陸上競技大会参加申込書
【地域スポーツ団体等（地域クラブ活動】</t>
  </si>
  <si>
    <t>チーム名</t>
  </si>
  <si>
    <r>
      <t>①　下記の者は、</t>
    </r>
    <r>
      <rPr>
        <b/>
        <sz val="11"/>
        <color indexed="8"/>
        <rFont val="ＭＳ Ｐゴシック"/>
        <family val="3"/>
      </rPr>
      <t>本団体在籍</t>
    </r>
    <r>
      <rPr>
        <sz val="11"/>
        <color indexed="8"/>
        <rFont val="ＭＳ Ｐゴシック"/>
        <family val="3"/>
      </rPr>
      <t>の生徒であり、標記大会への参加を認める。</t>
    </r>
  </si>
  <si>
    <r>
      <t>③　１５００ｍ・３０００ｍ出場競技者は備考欄に</t>
    </r>
    <r>
      <rPr>
        <u val="double"/>
        <sz val="11"/>
        <rFont val="ＭＳ Ｐゴシック"/>
        <family val="3"/>
      </rPr>
      <t>自己記録を記入すること。</t>
    </r>
  </si>
  <si>
    <t>代表者名</t>
  </si>
  <si>
    <t>連絡先</t>
  </si>
  <si>
    <t>代表者名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</si>
</sst>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##&quot;中学校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  <numFmt numFmtId="183" formatCode="&quot;¥&quot;#,##0;[Red]&quot;¥&quot;\-#,##0"/>
    <numFmt numFmtId="184" formatCode="&quot;¥&quot;#,##0.00;[Red]&quot;¥&quot;\-#,##0.00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rgb="FFFF0000"/>
      <name val="ＭＳ 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sz val="18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7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Alignment="1" quotePrefix="1">
      <alignment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4" fillId="0" borderId="18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right" vertical="center"/>
    </xf>
    <xf numFmtId="0" fontId="78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9" fillId="0" borderId="0" xfId="0" applyFont="1" applyAlignment="1">
      <alignment/>
    </xf>
    <xf numFmtId="49" fontId="79" fillId="0" borderId="0" xfId="0" applyNumberFormat="1" applyFont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60" applyFont="1" applyProtection="1">
      <alignment vertical="center"/>
      <protection hidden="1"/>
    </xf>
    <xf numFmtId="0" fontId="11" fillId="0" borderId="0" xfId="60" applyFont="1" applyBorder="1" applyAlignment="1" applyProtection="1">
      <alignment horizontal="center" vertical="center"/>
      <protection hidden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left" vertical="center" indent="1"/>
    </xf>
    <xf numFmtId="0" fontId="83" fillId="0" borderId="0" xfId="0" applyFont="1" applyAlignment="1">
      <alignment horizontal="left" vertical="center" indent="1"/>
    </xf>
    <xf numFmtId="0" fontId="84" fillId="0" borderId="0" xfId="0" applyFont="1" applyAlignment="1">
      <alignment horizontal="left" vertical="center" indent="1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8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5" fillId="0" borderId="0" xfId="60" applyFont="1" applyProtection="1">
      <alignment vertical="center"/>
      <protection hidden="1"/>
    </xf>
    <xf numFmtId="0" fontId="86" fillId="0" borderId="0" xfId="60" applyFont="1" applyProtection="1">
      <alignment vertical="center"/>
      <protection hidden="1"/>
    </xf>
    <xf numFmtId="0" fontId="14" fillId="0" borderId="0" xfId="60" applyFont="1" applyProtection="1">
      <alignment vertical="center"/>
      <protection hidden="1"/>
    </xf>
    <xf numFmtId="49" fontId="14" fillId="0" borderId="0" xfId="60" applyNumberFormat="1" applyFont="1" applyProtection="1">
      <alignment vertical="center"/>
      <protection hidden="1"/>
    </xf>
    <xf numFmtId="0" fontId="14" fillId="0" borderId="0" xfId="6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1" fillId="0" borderId="0" xfId="60" applyFont="1" applyProtection="1">
      <alignment vertical="center"/>
      <protection hidden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34" borderId="0" xfId="60" applyFont="1" applyFill="1" applyProtection="1">
      <alignment vertical="center"/>
      <protection hidden="1"/>
    </xf>
    <xf numFmtId="0" fontId="16" fillId="0" borderId="0" xfId="0" applyFont="1" applyAlignment="1">
      <alignment/>
    </xf>
    <xf numFmtId="0" fontId="14" fillId="35" borderId="17" xfId="60" applyFont="1" applyFill="1" applyBorder="1" applyProtection="1">
      <alignment vertical="center"/>
      <protection hidden="1"/>
    </xf>
    <xf numFmtId="0" fontId="81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17" fillId="0" borderId="0" xfId="60" applyFont="1" applyProtection="1">
      <alignment vertical="center"/>
      <protection hidden="1"/>
    </xf>
    <xf numFmtId="0" fontId="7" fillId="34" borderId="0" xfId="0" applyFont="1" applyFill="1" applyAlignment="1">
      <alignment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89" fillId="33" borderId="0" xfId="0" applyFont="1" applyFill="1" applyAlignment="1">
      <alignment horizontal="left"/>
    </xf>
    <xf numFmtId="0" fontId="90" fillId="33" borderId="0" xfId="0" applyFont="1" applyFill="1" applyAlignment="1">
      <alignment/>
    </xf>
    <xf numFmtId="49" fontId="11" fillId="0" borderId="0" xfId="60" applyNumberFormat="1" applyFont="1" applyProtection="1">
      <alignment vertical="center"/>
      <protection hidden="1"/>
    </xf>
    <xf numFmtId="0" fontId="13" fillId="0" borderId="21" xfId="0" applyFont="1" applyBorder="1" applyAlignment="1" applyProtection="1">
      <alignment horizontal="left" shrinkToFit="1"/>
      <protection/>
    </xf>
    <xf numFmtId="0" fontId="91" fillId="0" borderId="22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left" shrinkToFit="1"/>
      <protection/>
    </xf>
    <xf numFmtId="0" fontId="91" fillId="0" borderId="24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91" fillId="0" borderId="0" xfId="0" applyFont="1" applyAlignment="1" applyProtection="1">
      <alignment shrinkToFit="1"/>
      <protection/>
    </xf>
    <xf numFmtId="0" fontId="79" fillId="0" borderId="0" xfId="0" applyFont="1" applyAlignment="1" quotePrefix="1">
      <alignment/>
    </xf>
    <xf numFmtId="0" fontId="0" fillId="0" borderId="0" xfId="0" applyAlignment="1">
      <alignment horizontal="center" vertical="center" shrinkToFit="1"/>
    </xf>
    <xf numFmtId="0" fontId="21" fillId="0" borderId="25" xfId="0" applyFont="1" applyBorder="1" applyAlignment="1">
      <alignment horizontal="center" shrinkToFit="1"/>
    </xf>
    <xf numFmtId="0" fontId="21" fillId="0" borderId="27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81" fillId="33" borderId="0" xfId="0" applyFont="1" applyFill="1" applyAlignment="1">
      <alignment horizontal="left"/>
    </xf>
    <xf numFmtId="0" fontId="92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91" fillId="0" borderId="28" xfId="0" applyFont="1" applyBorder="1" applyAlignment="1" applyProtection="1">
      <alignment shrinkToFit="1"/>
      <protection/>
    </xf>
    <xf numFmtId="0" fontId="91" fillId="0" borderId="29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shrinkToFit="1"/>
      <protection/>
    </xf>
    <xf numFmtId="0" fontId="13" fillId="0" borderId="29" xfId="0" applyFont="1" applyBorder="1" applyAlignment="1" applyProtection="1">
      <alignment shrinkToFit="1"/>
      <protection/>
    </xf>
    <xf numFmtId="0" fontId="22" fillId="0" borderId="0" xfId="0" applyFont="1" applyAlignment="1" applyProtection="1">
      <alignment shrinkToFit="1"/>
      <protection/>
    </xf>
    <xf numFmtId="0" fontId="21" fillId="0" borderId="0" xfId="0" applyFont="1" applyAlignment="1" applyProtection="1">
      <alignment shrinkToFit="1"/>
      <protection/>
    </xf>
    <xf numFmtId="0" fontId="89" fillId="33" borderId="30" xfId="0" applyFont="1" applyFill="1" applyBorder="1" applyAlignment="1">
      <alignment horizontal="left"/>
    </xf>
    <xf numFmtId="0" fontId="90" fillId="33" borderId="31" xfId="0" applyFont="1" applyFill="1" applyBorder="1" applyAlignment="1">
      <alignment/>
    </xf>
    <xf numFmtId="0" fontId="90" fillId="33" borderId="32" xfId="0" applyFont="1" applyFill="1" applyBorder="1" applyAlignment="1">
      <alignment/>
    </xf>
    <xf numFmtId="0" fontId="13" fillId="0" borderId="16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15" xfId="0" applyFont="1" applyBorder="1" applyAlignment="1" applyProtection="1">
      <alignment horizontal="center" vertical="center" shrinkToFit="1"/>
      <protection/>
    </xf>
    <xf numFmtId="14" fontId="7" fillId="0" borderId="0" xfId="0" applyNumberFormat="1" applyFont="1" applyAlignment="1">
      <alignment/>
    </xf>
    <xf numFmtId="0" fontId="69" fillId="0" borderId="17" xfId="0" applyFont="1" applyBorder="1" applyAlignment="1">
      <alignment vertical="center" wrapText="1"/>
    </xf>
    <xf numFmtId="0" fontId="11" fillId="0" borderId="0" xfId="60" applyFont="1" applyAlignment="1" applyProtection="1">
      <alignment vertical="top"/>
      <protection hidden="1"/>
    </xf>
    <xf numFmtId="0" fontId="18" fillId="0" borderId="33" xfId="60" applyFont="1" applyBorder="1" applyAlignment="1" applyProtection="1">
      <alignment horizontal="center" vertical="center"/>
      <protection hidden="1"/>
    </xf>
    <xf numFmtId="0" fontId="18" fillId="0" borderId="34" xfId="60" applyFont="1" applyBorder="1" applyAlignment="1" applyProtection="1">
      <alignment horizontal="center" vertical="center"/>
      <protection hidden="1"/>
    </xf>
    <xf numFmtId="0" fontId="18" fillId="0" borderId="35" xfId="60" applyFont="1" applyBorder="1" applyAlignment="1" applyProtection="1">
      <alignment horizontal="center" vertical="center"/>
      <protection hidden="1"/>
    </xf>
    <xf numFmtId="0" fontId="18" fillId="0" borderId="36" xfId="60" applyFont="1" applyBorder="1" applyAlignment="1" applyProtection="1">
      <alignment horizontal="center" vertical="center"/>
      <protection hidden="1"/>
    </xf>
    <xf numFmtId="0" fontId="18" fillId="0" borderId="37" xfId="60" applyFont="1" applyBorder="1" applyAlignment="1" applyProtection="1">
      <alignment horizontal="center" vertical="center"/>
      <protection hidden="1"/>
    </xf>
    <xf numFmtId="0" fontId="18" fillId="0" borderId="38" xfId="60" applyFont="1" applyBorder="1" applyAlignment="1" applyProtection="1">
      <alignment horizontal="center" vertical="center"/>
      <protection hidden="1"/>
    </xf>
    <xf numFmtId="0" fontId="93" fillId="0" borderId="0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82" fillId="0" borderId="40" xfId="0" applyFont="1" applyBorder="1" applyAlignment="1">
      <alignment horizontal="center" shrinkToFit="1"/>
    </xf>
    <xf numFmtId="0" fontId="82" fillId="0" borderId="41" xfId="0" applyFont="1" applyBorder="1" applyAlignment="1">
      <alignment horizontal="center" shrinkToFit="1"/>
    </xf>
    <xf numFmtId="0" fontId="82" fillId="0" borderId="42" xfId="0" applyFont="1" applyBorder="1" applyAlignment="1">
      <alignment horizontal="center" shrinkToFit="1"/>
    </xf>
    <xf numFmtId="177" fontId="0" fillId="36" borderId="29" xfId="0" applyNumberFormat="1" applyFill="1" applyBorder="1" applyAlignment="1" applyProtection="1">
      <alignment horizontal="center" vertical="center"/>
      <protection locked="0"/>
    </xf>
    <xf numFmtId="177" fontId="0" fillId="36" borderId="43" xfId="0" applyNumberFormat="1" applyFill="1" applyBorder="1" applyAlignment="1" applyProtection="1">
      <alignment horizontal="center" vertical="center"/>
      <protection locked="0"/>
    </xf>
    <xf numFmtId="177" fontId="0" fillId="36" borderId="11" xfId="0" applyNumberFormat="1" applyFill="1" applyBorder="1" applyAlignment="1" applyProtection="1">
      <alignment horizontal="center" vertical="center"/>
      <protection locked="0"/>
    </xf>
    <xf numFmtId="14" fontId="82" fillId="0" borderId="39" xfId="0" applyNumberFormat="1" applyFont="1" applyBorder="1" applyAlignment="1" applyProtection="1">
      <alignment horizontal="center" vertical="center" shrinkToFit="1"/>
      <protection/>
    </xf>
    <xf numFmtId="0" fontId="82" fillId="0" borderId="20" xfId="0" applyFont="1" applyBorder="1" applyAlignment="1" applyProtection="1">
      <alignment horizontal="center" vertical="center" shrinkToFit="1"/>
      <protection/>
    </xf>
    <xf numFmtId="14" fontId="0" fillId="0" borderId="39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37" borderId="12" xfId="0" applyFill="1" applyBorder="1" applyAlignment="1" applyProtection="1">
      <alignment horizontal="center" vertical="center" shrinkToFit="1"/>
      <protection/>
    </xf>
    <xf numFmtId="0" fontId="0" fillId="37" borderId="13" xfId="0" applyFill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76" fontId="0" fillId="0" borderId="17" xfId="0" applyNumberForma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center" vertical="center" shrinkToFit="1"/>
      <protection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94" fillId="0" borderId="39" xfId="0" applyFont="1" applyBorder="1" applyAlignment="1" applyProtection="1">
      <alignment horizontal="center" vertical="center" shrinkToFit="1"/>
      <protection/>
    </xf>
    <xf numFmtId="0" fontId="94" fillId="0" borderId="20" xfId="0" applyFont="1" applyBorder="1" applyAlignment="1" applyProtection="1">
      <alignment horizontal="center" vertical="center" shrinkToFit="1"/>
      <protection/>
    </xf>
    <xf numFmtId="0" fontId="93" fillId="0" borderId="18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49" xfId="0" applyFont="1" applyBorder="1" applyAlignment="1" applyProtection="1">
      <alignment vertical="center" shrinkToFit="1"/>
      <protection/>
    </xf>
    <xf numFmtId="0" fontId="13" fillId="0" borderId="50" xfId="0" applyFont="1" applyBorder="1" applyAlignment="1" applyProtection="1">
      <alignment vertical="center" shrinkToFit="1"/>
      <protection/>
    </xf>
    <xf numFmtId="0" fontId="13" fillId="0" borderId="51" xfId="0" applyFont="1" applyBorder="1" applyAlignment="1" applyProtection="1">
      <alignment horizontal="center" vertical="center" shrinkToFit="1"/>
      <protection/>
    </xf>
    <xf numFmtId="0" fontId="13" fillId="0" borderId="52" xfId="0" applyFont="1" applyBorder="1" applyAlignment="1" applyProtection="1">
      <alignment horizontal="center" vertical="center" shrinkToFit="1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29" xfId="0" applyNumberFormat="1" applyFill="1" applyBorder="1" applyAlignment="1" applyProtection="1">
      <alignment horizontal="distributed" vertical="center"/>
      <protection locked="0"/>
    </xf>
    <xf numFmtId="176" fontId="0" fillId="0" borderId="11" xfId="0" applyNumberFormat="1" applyFill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horizontal="center"/>
    </xf>
    <xf numFmtId="0" fontId="3" fillId="36" borderId="2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36" borderId="29" xfId="0" applyNumberFormat="1" applyFill="1" applyBorder="1" applyAlignment="1" applyProtection="1">
      <alignment horizontal="center" vertical="center"/>
      <protection locked="0"/>
    </xf>
    <xf numFmtId="0" fontId="0" fillId="36" borderId="43" xfId="0" applyNumberFormat="1" applyFill="1" applyBorder="1" applyAlignment="1" applyProtection="1">
      <alignment horizontal="center" vertical="center"/>
      <protection locked="0"/>
    </xf>
    <xf numFmtId="0" fontId="0" fillId="36" borderId="11" xfId="0" applyNumberFormat="1" applyFill="1" applyBorder="1" applyAlignment="1" applyProtection="1">
      <alignment horizontal="center" vertical="center"/>
      <protection locked="0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4" fontId="94" fillId="0" borderId="39" xfId="0" applyNumberFormat="1" applyFont="1" applyBorder="1" applyAlignment="1" applyProtection="1">
      <alignment horizontal="center" vertical="center" shrinkToFit="1"/>
      <protection locked="0"/>
    </xf>
    <xf numFmtId="14" fontId="94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74" fillId="0" borderId="55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0" xfId="0" applyFont="1" applyBorder="1" applyAlignment="1">
      <alignment horizontal="left" vertical="center"/>
    </xf>
    <xf numFmtId="0" fontId="75" fillId="0" borderId="55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97" fillId="0" borderId="0" xfId="0" applyFont="1" applyBorder="1" applyAlignment="1">
      <alignment horizontal="left" vertical="top" wrapText="1"/>
    </xf>
    <xf numFmtId="0" fontId="74" fillId="0" borderId="17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75" fillId="0" borderId="17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13" fillId="0" borderId="17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9</xdr:row>
      <xdr:rowOff>28575</xdr:rowOff>
    </xdr:from>
    <xdr:to>
      <xdr:col>10</xdr:col>
      <xdr:colOff>28575</xdr:colOff>
      <xdr:row>15</xdr:row>
      <xdr:rowOff>285750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505075"/>
          <a:ext cx="4219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142875</xdr:rowOff>
    </xdr:from>
    <xdr:to>
      <xdr:col>10</xdr:col>
      <xdr:colOff>561975</xdr:colOff>
      <xdr:row>22</xdr:row>
      <xdr:rowOff>190500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057775"/>
          <a:ext cx="4772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257175</xdr:rowOff>
    </xdr:from>
    <xdr:to>
      <xdr:col>10</xdr:col>
      <xdr:colOff>638175</xdr:colOff>
      <xdr:row>37</xdr:row>
      <xdr:rowOff>123825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05675"/>
          <a:ext cx="6372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85725</xdr:rowOff>
    </xdr:from>
    <xdr:to>
      <xdr:col>9</xdr:col>
      <xdr:colOff>400050</xdr:colOff>
      <xdr:row>46</xdr:row>
      <xdr:rowOff>219075</xdr:rowOff>
    </xdr:to>
    <xdr:pic>
      <xdr:nvPicPr>
        <xdr:cNvPr id="4" name="図 5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2315825"/>
          <a:ext cx="524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63</xdr:row>
      <xdr:rowOff>152400</xdr:rowOff>
    </xdr:from>
    <xdr:to>
      <xdr:col>2</xdr:col>
      <xdr:colOff>38100</xdr:colOff>
      <xdr:row>65</xdr:row>
      <xdr:rowOff>219075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0881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103</xdr:row>
      <xdr:rowOff>57150</xdr:rowOff>
    </xdr:from>
    <xdr:to>
      <xdr:col>15</xdr:col>
      <xdr:colOff>142875</xdr:colOff>
      <xdr:row>104</xdr:row>
      <xdr:rowOff>485775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9422725"/>
          <a:ext cx="10467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113</xdr:row>
      <xdr:rowOff>9525</xdr:rowOff>
    </xdr:from>
    <xdr:to>
      <xdr:col>17</xdr:col>
      <xdr:colOff>171450</xdr:colOff>
      <xdr:row>125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32423100"/>
          <a:ext cx="52959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19050</xdr:rowOff>
    </xdr:from>
    <xdr:to>
      <xdr:col>9</xdr:col>
      <xdr:colOff>504825</xdr:colOff>
      <xdr:row>115</xdr:row>
      <xdr:rowOff>228600</xdr:rowOff>
    </xdr:to>
    <xdr:sp>
      <xdr:nvSpPr>
        <xdr:cNvPr id="8" name="右矢印 1"/>
        <xdr:cNvSpPr>
          <a:spLocks/>
        </xdr:cNvSpPr>
      </xdr:nvSpPr>
      <xdr:spPr>
        <a:xfrm>
          <a:off x="5762625" y="32785050"/>
          <a:ext cx="981075" cy="561975"/>
        </a:xfrm>
        <a:prstGeom prst="rightArrow">
          <a:avLst>
            <a:gd name="adj" fmla="val 21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5"/>
  <sheetViews>
    <sheetView showGridLines="0" workbookViewId="0" topLeftCell="B130">
      <selection activeCell="I134" sqref="I134"/>
    </sheetView>
  </sheetViews>
  <sheetFormatPr defaultColWidth="9.00390625" defaultRowHeight="13.5"/>
  <cols>
    <col min="5" max="5" width="9.875" style="0" bestFit="1" customWidth="1"/>
    <col min="13" max="13" width="9.625" style="0" customWidth="1"/>
    <col min="14" max="14" width="11.875" style="0" bestFit="1" customWidth="1"/>
  </cols>
  <sheetData>
    <row r="1" spans="1:12" ht="14.2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.75" thickTop="1">
      <c r="A2" s="52"/>
      <c r="B2" s="127" t="s">
        <v>242</v>
      </c>
      <c r="C2" s="128"/>
      <c r="D2" s="128"/>
      <c r="E2" s="128"/>
      <c r="F2" s="128"/>
      <c r="G2" s="128"/>
      <c r="H2" s="128"/>
      <c r="I2" s="128"/>
      <c r="J2" s="128"/>
      <c r="K2" s="129"/>
      <c r="L2" s="52"/>
    </row>
    <row r="3" spans="1:12" ht="33.75" customHeight="1" thickBot="1">
      <c r="A3" s="52"/>
      <c r="B3" s="130" t="s">
        <v>90</v>
      </c>
      <c r="C3" s="131"/>
      <c r="D3" s="131"/>
      <c r="E3" s="131"/>
      <c r="F3" s="131"/>
      <c r="G3" s="131"/>
      <c r="H3" s="131"/>
      <c r="I3" s="131"/>
      <c r="J3" s="131"/>
      <c r="K3" s="132"/>
      <c r="L3" s="52"/>
    </row>
    <row r="4" spans="1:12" ht="18" thickTop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2"/>
    </row>
    <row r="5" spans="1:12" ht="24" customHeight="1">
      <c r="A5" s="54" t="s">
        <v>91</v>
      </c>
      <c r="I5" s="52"/>
      <c r="J5" s="52"/>
      <c r="K5" s="52"/>
      <c r="L5" s="52"/>
    </row>
    <row r="6" spans="1:12" ht="24" customHeight="1">
      <c r="A6" s="55"/>
      <c r="I6" s="52"/>
      <c r="J6" s="52"/>
      <c r="K6" s="52"/>
      <c r="L6" s="52"/>
    </row>
    <row r="7" spans="1:12" ht="24" customHeight="1">
      <c r="A7" s="55"/>
      <c r="B7" s="56" t="s">
        <v>92</v>
      </c>
      <c r="I7" s="52"/>
      <c r="J7" s="52"/>
      <c r="K7" s="52"/>
      <c r="L7" s="52"/>
    </row>
    <row r="8" spans="1:12" ht="11.25" customHeight="1">
      <c r="A8" s="55"/>
      <c r="B8" s="56"/>
      <c r="I8" s="52"/>
      <c r="J8" s="52"/>
      <c r="K8" s="52"/>
      <c r="L8" s="52"/>
    </row>
    <row r="9" spans="1:12" ht="24" customHeight="1">
      <c r="A9" s="55"/>
      <c r="B9" s="57" t="s">
        <v>93</v>
      </c>
      <c r="I9" s="52"/>
      <c r="J9" s="52"/>
      <c r="K9" s="52"/>
      <c r="L9" s="52"/>
    </row>
    <row r="10" spans="1:12" ht="24" customHeight="1">
      <c r="A10" s="55"/>
      <c r="B10" s="58" t="s">
        <v>94</v>
      </c>
      <c r="I10" s="52"/>
      <c r="J10" s="52"/>
      <c r="K10" s="52"/>
      <c r="L10" s="52"/>
    </row>
    <row r="11" spans="1:12" ht="24" customHeight="1">
      <c r="A11" s="55"/>
      <c r="B11" s="57"/>
      <c r="I11" s="52"/>
      <c r="J11" s="52"/>
      <c r="K11" s="52"/>
      <c r="L11" s="52"/>
    </row>
    <row r="12" spans="1:14" ht="24" customHeight="1">
      <c r="A12" s="55"/>
      <c r="B12" s="57"/>
      <c r="I12" s="52"/>
      <c r="J12" s="52"/>
      <c r="K12" s="52"/>
      <c r="L12" s="52"/>
      <c r="N12" s="59"/>
    </row>
    <row r="13" spans="1:12" ht="24" customHeight="1">
      <c r="A13" s="55"/>
      <c r="B13" s="60"/>
      <c r="I13" s="52"/>
      <c r="J13" s="52"/>
      <c r="K13" s="52"/>
      <c r="L13" s="52"/>
    </row>
    <row r="14" spans="1:12" ht="24" customHeight="1">
      <c r="A14" s="55"/>
      <c r="B14" s="60"/>
      <c r="I14" s="52"/>
      <c r="J14" s="52"/>
      <c r="K14" s="52"/>
      <c r="L14" s="52"/>
    </row>
    <row r="15" spans="1:12" ht="24" customHeight="1">
      <c r="A15" s="55"/>
      <c r="B15" s="60"/>
      <c r="I15" s="52"/>
      <c r="J15" s="52"/>
      <c r="K15" s="52"/>
      <c r="L15" s="52"/>
    </row>
    <row r="16" spans="1:12" ht="24" customHeight="1">
      <c r="A16" s="55"/>
      <c r="B16" s="60"/>
      <c r="I16" s="52"/>
      <c r="J16" s="52"/>
      <c r="K16" s="52"/>
      <c r="L16" s="52"/>
    </row>
    <row r="17" spans="1:12" ht="24" customHeight="1">
      <c r="A17" s="55"/>
      <c r="B17" s="57" t="s">
        <v>129</v>
      </c>
      <c r="I17" s="52"/>
      <c r="J17" s="52"/>
      <c r="K17" s="52"/>
      <c r="L17" s="52"/>
    </row>
    <row r="18" spans="1:12" ht="24" customHeight="1">
      <c r="A18" s="55"/>
      <c r="B18" s="57"/>
      <c r="I18" s="52"/>
      <c r="J18" s="52"/>
      <c r="K18" s="52"/>
      <c r="L18" s="52" t="s">
        <v>237</v>
      </c>
    </row>
    <row r="19" spans="1:12" ht="24" customHeight="1">
      <c r="A19" s="55"/>
      <c r="B19" s="58" t="s">
        <v>95</v>
      </c>
      <c r="I19" s="52"/>
      <c r="J19" s="52"/>
      <c r="K19" s="52"/>
      <c r="L19" s="52"/>
    </row>
    <row r="20" spans="1:12" ht="24" customHeight="1">
      <c r="A20" s="55"/>
      <c r="B20" s="57"/>
      <c r="I20" s="52"/>
      <c r="J20" s="52"/>
      <c r="K20" s="52"/>
      <c r="L20" s="52"/>
    </row>
    <row r="21" spans="1:12" ht="24" customHeight="1">
      <c r="A21" s="55"/>
      <c r="B21" s="60"/>
      <c r="I21" s="52"/>
      <c r="J21" s="52"/>
      <c r="K21" s="52"/>
      <c r="L21" s="52"/>
    </row>
    <row r="22" spans="1:12" ht="24" customHeight="1">
      <c r="A22" s="55"/>
      <c r="B22" s="60"/>
      <c r="I22" s="52"/>
      <c r="J22" s="52"/>
      <c r="K22" s="52"/>
      <c r="L22" s="52"/>
    </row>
    <row r="23" spans="1:12" ht="24" customHeight="1">
      <c r="A23" s="55"/>
      <c r="B23" s="60"/>
      <c r="I23" s="52"/>
      <c r="J23" s="52"/>
      <c r="K23" s="52"/>
      <c r="L23" s="52"/>
    </row>
    <row r="24" spans="1:12" ht="24" customHeight="1">
      <c r="A24" s="55"/>
      <c r="B24" s="57" t="s">
        <v>96</v>
      </c>
      <c r="I24" s="52"/>
      <c r="J24" s="52"/>
      <c r="K24" s="52"/>
      <c r="L24" s="52"/>
    </row>
    <row r="25" spans="1:12" ht="24" customHeight="1">
      <c r="A25" s="55"/>
      <c r="B25" s="57"/>
      <c r="I25" s="52"/>
      <c r="J25" s="52"/>
      <c r="K25" s="52"/>
      <c r="L25" s="52"/>
    </row>
    <row r="26" spans="1:12" ht="24" customHeight="1">
      <c r="A26" s="55"/>
      <c r="B26" s="60"/>
      <c r="I26" s="52"/>
      <c r="J26" s="52"/>
      <c r="K26" s="52"/>
      <c r="L26" s="52"/>
    </row>
    <row r="27" spans="1:12" ht="24" customHeight="1">
      <c r="A27" s="55"/>
      <c r="B27" s="60"/>
      <c r="I27" s="52"/>
      <c r="J27" s="52"/>
      <c r="K27" s="52"/>
      <c r="L27" s="52"/>
    </row>
    <row r="28" spans="1:12" ht="24" customHeight="1">
      <c r="A28" s="55"/>
      <c r="B28" s="60"/>
      <c r="I28" s="52"/>
      <c r="J28" s="52"/>
      <c r="K28" s="52"/>
      <c r="L28" s="52"/>
    </row>
    <row r="29" spans="1:12" ht="24" customHeight="1">
      <c r="A29" s="55"/>
      <c r="B29" s="60"/>
      <c r="I29" s="52"/>
      <c r="J29" s="52"/>
      <c r="K29" s="52"/>
      <c r="L29" s="52"/>
    </row>
    <row r="30" spans="1:12" ht="24" customHeight="1">
      <c r="A30" s="55"/>
      <c r="B30" s="60"/>
      <c r="I30" s="52"/>
      <c r="J30" s="52"/>
      <c r="K30" s="52"/>
      <c r="L30" s="52"/>
    </row>
    <row r="31" spans="1:12" ht="24" customHeight="1">
      <c r="A31" s="55"/>
      <c r="B31" s="60"/>
      <c r="I31" s="52"/>
      <c r="J31" s="52"/>
      <c r="K31" s="52"/>
      <c r="L31" s="52"/>
    </row>
    <row r="32" spans="1:12" ht="24" customHeight="1">
      <c r="A32" s="55"/>
      <c r="B32" s="60"/>
      <c r="I32" s="52"/>
      <c r="J32" s="52"/>
      <c r="K32" s="52"/>
      <c r="L32" s="52"/>
    </row>
    <row r="33" spans="1:12" ht="24" customHeight="1">
      <c r="A33" s="55"/>
      <c r="B33" s="60"/>
      <c r="I33" s="52"/>
      <c r="J33" s="52"/>
      <c r="K33" s="52"/>
      <c r="L33" s="52"/>
    </row>
    <row r="34" spans="1:12" ht="24" customHeight="1">
      <c r="A34" s="55"/>
      <c r="B34" s="60"/>
      <c r="I34" s="52"/>
      <c r="J34" s="52"/>
      <c r="K34" s="52"/>
      <c r="L34" s="52"/>
    </row>
    <row r="35" spans="1:12" ht="24" customHeight="1">
      <c r="A35" s="55"/>
      <c r="B35" s="60"/>
      <c r="I35" s="52"/>
      <c r="J35" s="52"/>
      <c r="K35" s="52"/>
      <c r="L35" s="52"/>
    </row>
    <row r="36" spans="1:12" ht="24" customHeight="1">
      <c r="A36" s="55"/>
      <c r="B36" s="60"/>
      <c r="I36" s="52"/>
      <c r="J36" s="52"/>
      <c r="K36" s="52"/>
      <c r="L36" s="52"/>
    </row>
    <row r="37" spans="1:12" ht="24" customHeight="1">
      <c r="A37" s="55"/>
      <c r="B37" s="60"/>
      <c r="I37" s="52"/>
      <c r="J37" s="52"/>
      <c r="K37" s="52"/>
      <c r="L37" s="52"/>
    </row>
    <row r="38" spans="1:12" ht="24" customHeight="1">
      <c r="A38" s="55"/>
      <c r="B38" s="60"/>
      <c r="I38" s="52"/>
      <c r="J38" s="52"/>
      <c r="K38" s="52"/>
      <c r="L38" s="52"/>
    </row>
    <row r="39" spans="1:12" ht="24" customHeight="1">
      <c r="A39" s="55"/>
      <c r="B39" s="57" t="s">
        <v>97</v>
      </c>
      <c r="I39" s="52"/>
      <c r="J39" s="52"/>
      <c r="K39" s="52"/>
      <c r="L39" s="52"/>
    </row>
    <row r="40" spans="1:12" ht="24" customHeight="1">
      <c r="A40" s="55"/>
      <c r="B40" s="60" t="s">
        <v>98</v>
      </c>
      <c r="I40" s="52"/>
      <c r="J40" s="52"/>
      <c r="K40" s="52"/>
      <c r="L40" s="52"/>
    </row>
    <row r="41" spans="1:12" ht="24" customHeight="1">
      <c r="A41" s="55"/>
      <c r="B41" s="58" t="s">
        <v>99</v>
      </c>
      <c r="I41" s="52"/>
      <c r="J41" s="52"/>
      <c r="K41" s="52"/>
      <c r="L41" s="52"/>
    </row>
    <row r="42" spans="1:12" ht="24" customHeight="1">
      <c r="A42" s="55"/>
      <c r="B42" s="57"/>
      <c r="I42" s="52"/>
      <c r="J42" s="52"/>
      <c r="K42" s="52"/>
      <c r="L42" s="52"/>
    </row>
    <row r="43" spans="1:12" ht="24" customHeight="1">
      <c r="A43" s="55"/>
      <c r="B43" s="57"/>
      <c r="I43" s="52"/>
      <c r="J43" s="52"/>
      <c r="K43" s="52"/>
      <c r="L43" s="52"/>
    </row>
    <row r="44" spans="1:12" ht="24" customHeight="1">
      <c r="A44" s="55"/>
      <c r="B44" s="60"/>
      <c r="I44" s="52"/>
      <c r="J44" s="52"/>
      <c r="K44" s="52"/>
      <c r="L44" s="52"/>
    </row>
    <row r="45" spans="1:12" ht="24" customHeight="1">
      <c r="A45" s="55"/>
      <c r="B45" s="60"/>
      <c r="I45" s="52"/>
      <c r="J45" s="52"/>
      <c r="K45" s="52"/>
      <c r="L45" s="52"/>
    </row>
    <row r="46" spans="1:12" ht="24" customHeight="1">
      <c r="A46" s="55"/>
      <c r="B46" s="60"/>
      <c r="I46" s="52"/>
      <c r="J46" s="52"/>
      <c r="K46" s="52"/>
      <c r="L46" s="52"/>
    </row>
    <row r="47" spans="1:12" ht="24" customHeight="1">
      <c r="A47" s="55"/>
      <c r="B47" s="60"/>
      <c r="I47" s="52"/>
      <c r="J47" s="52"/>
      <c r="K47" s="52"/>
      <c r="L47" s="52"/>
    </row>
    <row r="48" spans="1:12" ht="24" customHeight="1">
      <c r="A48" s="55"/>
      <c r="B48" s="57" t="s">
        <v>100</v>
      </c>
      <c r="I48" s="52"/>
      <c r="J48" s="52"/>
      <c r="K48" s="52"/>
      <c r="L48" s="52"/>
    </row>
    <row r="49" spans="1:12" ht="24" customHeight="1">
      <c r="A49" s="55"/>
      <c r="B49" s="60"/>
      <c r="I49" s="52"/>
      <c r="J49" s="52"/>
      <c r="K49" s="52"/>
      <c r="L49" s="52"/>
    </row>
    <row r="50" spans="1:12" ht="24" customHeight="1">
      <c r="A50" s="55"/>
      <c r="B50" s="61" t="s">
        <v>101</v>
      </c>
      <c r="I50" s="52"/>
      <c r="J50" s="52"/>
      <c r="K50" s="52"/>
      <c r="L50" s="52"/>
    </row>
    <row r="51" spans="1:12" ht="24" customHeight="1">
      <c r="A51" s="55"/>
      <c r="B51" s="60"/>
      <c r="I51" s="52"/>
      <c r="J51" s="52"/>
      <c r="K51" s="52"/>
      <c r="L51" s="52"/>
    </row>
    <row r="52" spans="1:12" ht="24" customHeight="1">
      <c r="A52" s="55"/>
      <c r="B52" s="62" t="s">
        <v>102</v>
      </c>
      <c r="I52" s="52"/>
      <c r="J52" s="52"/>
      <c r="K52" s="52"/>
      <c r="L52" s="52"/>
    </row>
    <row r="53" spans="1:12" ht="24" customHeight="1">
      <c r="A53" s="55"/>
      <c r="B53" s="60"/>
      <c r="I53" s="52"/>
      <c r="J53" s="52"/>
      <c r="K53" s="52"/>
      <c r="L53" s="52"/>
    </row>
    <row r="54" spans="1:12" ht="24" customHeight="1">
      <c r="A54" s="55"/>
      <c r="B54" s="63" t="s">
        <v>103</v>
      </c>
      <c r="I54" s="52"/>
      <c r="J54" s="52"/>
      <c r="K54" s="52"/>
      <c r="L54" s="52"/>
    </row>
    <row r="55" spans="1:12" ht="24" customHeight="1">
      <c r="A55" s="55"/>
      <c r="B55" s="63" t="s">
        <v>104</v>
      </c>
      <c r="I55" s="52"/>
      <c r="J55" s="52"/>
      <c r="K55" s="52"/>
      <c r="L55" s="52"/>
    </row>
    <row r="56" spans="1:12" ht="24" customHeight="1">
      <c r="A56" s="55"/>
      <c r="B56" s="63" t="s">
        <v>105</v>
      </c>
      <c r="I56" s="52"/>
      <c r="J56" s="52"/>
      <c r="K56" s="52"/>
      <c r="L56" s="52"/>
    </row>
    <row r="57" spans="1:12" ht="24" customHeight="1">
      <c r="A57" s="55"/>
      <c r="B57" s="63" t="s">
        <v>106</v>
      </c>
      <c r="I57" s="52"/>
      <c r="J57" s="52"/>
      <c r="K57" s="52"/>
      <c r="L57" s="52"/>
    </row>
    <row r="58" spans="1:12" ht="24" customHeight="1">
      <c r="A58" s="55"/>
      <c r="B58" s="63" t="s">
        <v>107</v>
      </c>
      <c r="I58" s="52"/>
      <c r="J58" s="52"/>
      <c r="K58" s="52"/>
      <c r="L58" s="52"/>
    </row>
    <row r="59" spans="1:12" ht="24" customHeight="1">
      <c r="A59" s="55"/>
      <c r="B59" s="63" t="s">
        <v>108</v>
      </c>
      <c r="I59" s="52"/>
      <c r="J59" s="52"/>
      <c r="K59" s="52"/>
      <c r="L59" s="52"/>
    </row>
    <row r="60" spans="1:12" ht="24" customHeight="1">
      <c r="A60" s="55"/>
      <c r="B60" s="60"/>
      <c r="I60" s="52"/>
      <c r="J60" s="52"/>
      <c r="K60" s="52"/>
      <c r="L60" s="52"/>
    </row>
    <row r="61" spans="1:12" ht="24" customHeight="1">
      <c r="A61" s="55"/>
      <c r="B61" s="62" t="s">
        <v>109</v>
      </c>
      <c r="I61" s="52"/>
      <c r="J61" s="52"/>
      <c r="K61" s="52"/>
      <c r="L61" s="52"/>
    </row>
    <row r="62" spans="1:12" ht="24" customHeight="1">
      <c r="A62" s="55"/>
      <c r="B62" s="63" t="s">
        <v>103</v>
      </c>
      <c r="I62" s="52"/>
      <c r="J62" s="52"/>
      <c r="K62" s="52"/>
      <c r="L62" s="52"/>
    </row>
    <row r="63" spans="1:12" ht="24" customHeight="1">
      <c r="A63" s="55"/>
      <c r="B63" s="57" t="s">
        <v>110</v>
      </c>
      <c r="I63" s="52"/>
      <c r="J63" s="52"/>
      <c r="K63" s="52"/>
      <c r="L63" s="52"/>
    </row>
    <row r="64" spans="1:12" ht="24" customHeight="1">
      <c r="A64" s="55"/>
      <c r="B64" s="57"/>
      <c r="I64" s="52"/>
      <c r="J64" s="52"/>
      <c r="K64" s="52"/>
      <c r="L64" s="52"/>
    </row>
    <row r="65" spans="1:12" ht="24" customHeight="1">
      <c r="A65" s="55"/>
      <c r="B65" s="57"/>
      <c r="C65" t="s">
        <v>111</v>
      </c>
      <c r="I65" s="52"/>
      <c r="J65" s="52"/>
      <c r="K65" s="52"/>
      <c r="L65" s="52"/>
    </row>
    <row r="66" spans="1:12" ht="24" customHeight="1">
      <c r="A66" s="55"/>
      <c r="B66" s="60"/>
      <c r="I66" s="52"/>
      <c r="J66" s="52"/>
      <c r="K66" s="52"/>
      <c r="L66" s="52"/>
    </row>
    <row r="67" spans="1:12" ht="24" customHeight="1">
      <c r="A67" s="55"/>
      <c r="B67" s="63" t="s">
        <v>112</v>
      </c>
      <c r="I67" s="52"/>
      <c r="J67" s="52"/>
      <c r="K67" s="52"/>
      <c r="L67" s="52"/>
    </row>
    <row r="68" spans="1:12" ht="24" customHeight="1">
      <c r="A68" s="55"/>
      <c r="B68" s="63" t="s">
        <v>113</v>
      </c>
      <c r="I68" s="52"/>
      <c r="J68" s="52"/>
      <c r="K68" s="52"/>
      <c r="L68" s="52"/>
    </row>
    <row r="69" spans="1:12" ht="24" customHeight="1">
      <c r="A69" s="55"/>
      <c r="B69" s="63" t="s">
        <v>114</v>
      </c>
      <c r="I69" s="52"/>
      <c r="J69" s="52"/>
      <c r="K69" s="52"/>
      <c r="L69" s="52"/>
    </row>
    <row r="70" spans="1:12" ht="24" customHeight="1">
      <c r="A70" s="55"/>
      <c r="B70" s="63" t="s">
        <v>115</v>
      </c>
      <c r="I70" s="52"/>
      <c r="J70" s="52"/>
      <c r="K70" s="52"/>
      <c r="L70" s="52"/>
    </row>
    <row r="71" spans="1:12" ht="24" customHeight="1">
      <c r="A71" s="55"/>
      <c r="B71" s="63" t="s">
        <v>116</v>
      </c>
      <c r="I71" s="52"/>
      <c r="J71" s="52"/>
      <c r="K71" s="52"/>
      <c r="L71" s="52"/>
    </row>
    <row r="72" spans="1:12" ht="24" customHeight="1">
      <c r="A72" s="55"/>
      <c r="B72" s="60"/>
      <c r="I72" s="52"/>
      <c r="J72" s="52"/>
      <c r="K72" s="52"/>
      <c r="L72" s="52"/>
    </row>
    <row r="73" spans="1:12" ht="24" customHeight="1">
      <c r="A73" s="55"/>
      <c r="B73" s="62" t="s">
        <v>117</v>
      </c>
      <c r="I73" s="52"/>
      <c r="J73" s="52"/>
      <c r="K73" s="52"/>
      <c r="L73" s="52"/>
    </row>
    <row r="74" spans="1:12" ht="24" customHeight="1">
      <c r="A74" s="55"/>
      <c r="B74" s="63" t="s">
        <v>103</v>
      </c>
      <c r="I74" s="52"/>
      <c r="J74" s="52"/>
      <c r="K74" s="52"/>
      <c r="L74" s="52"/>
    </row>
    <row r="75" spans="1:12" ht="24" customHeight="1">
      <c r="A75" s="55"/>
      <c r="B75" s="63" t="s">
        <v>118</v>
      </c>
      <c r="I75" s="52"/>
      <c r="J75" s="52"/>
      <c r="K75" s="52"/>
      <c r="L75" s="52"/>
    </row>
    <row r="76" spans="1:12" ht="24" customHeight="1">
      <c r="A76" s="55"/>
      <c r="B76" s="63" t="s">
        <v>119</v>
      </c>
      <c r="I76" s="52"/>
      <c r="J76" s="52"/>
      <c r="K76" s="52"/>
      <c r="L76" s="52"/>
    </row>
    <row r="77" spans="1:12" ht="24" customHeight="1">
      <c r="A77" s="55"/>
      <c r="B77" s="63" t="s">
        <v>112</v>
      </c>
      <c r="I77" s="52"/>
      <c r="J77" s="52"/>
      <c r="K77" s="52"/>
      <c r="L77" s="52"/>
    </row>
    <row r="78" spans="1:12" ht="24" customHeight="1">
      <c r="A78" s="55"/>
      <c r="B78" s="63" t="s">
        <v>113</v>
      </c>
      <c r="I78" s="52"/>
      <c r="J78" s="52"/>
      <c r="K78" s="52"/>
      <c r="L78" s="52"/>
    </row>
    <row r="79" spans="1:12" ht="24" customHeight="1">
      <c r="A79" s="55"/>
      <c r="B79" s="63" t="s">
        <v>114</v>
      </c>
      <c r="I79" s="52"/>
      <c r="J79" s="52"/>
      <c r="K79" s="52"/>
      <c r="L79" s="52"/>
    </row>
    <row r="80" spans="1:12" ht="24" customHeight="1">
      <c r="A80" s="55"/>
      <c r="B80" s="63" t="s">
        <v>115</v>
      </c>
      <c r="I80" s="52"/>
      <c r="J80" s="52"/>
      <c r="K80" s="52"/>
      <c r="L80" s="52"/>
    </row>
    <row r="81" spans="1:12" ht="24" customHeight="1">
      <c r="A81" s="55"/>
      <c r="B81" s="63" t="s">
        <v>116</v>
      </c>
      <c r="I81" s="52"/>
      <c r="J81" s="52"/>
      <c r="K81" s="52"/>
      <c r="L81" s="52"/>
    </row>
    <row r="82" spans="1:12" ht="24" customHeight="1">
      <c r="A82" s="55"/>
      <c r="I82" s="52"/>
      <c r="J82" s="52"/>
      <c r="K82" s="52"/>
      <c r="L82" s="52"/>
    </row>
    <row r="83" spans="1:12" ht="17.25">
      <c r="A83" s="64" t="s">
        <v>120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7.25">
      <c r="A84" s="65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s="69" customFormat="1" ht="17.25">
      <c r="A85" s="66"/>
      <c r="B85" s="67" t="s">
        <v>135</v>
      </c>
      <c r="C85" s="68"/>
      <c r="D85" s="66"/>
      <c r="E85" s="66"/>
      <c r="F85" s="66"/>
      <c r="G85" s="66"/>
      <c r="H85" s="66"/>
      <c r="I85" s="66"/>
      <c r="J85" s="66"/>
      <c r="K85" s="66"/>
      <c r="L85" s="66"/>
    </row>
    <row r="86" spans="1:12" s="69" customFormat="1" ht="17.25">
      <c r="A86" s="66"/>
      <c r="B86" s="67" t="s">
        <v>130</v>
      </c>
      <c r="C86" s="68"/>
      <c r="D86" s="66"/>
      <c r="E86" s="66"/>
      <c r="F86" s="66"/>
      <c r="G86" s="66"/>
      <c r="H86" s="66"/>
      <c r="I86" s="66"/>
      <c r="J86" s="66"/>
      <c r="K86" s="66"/>
      <c r="L86" s="66"/>
    </row>
    <row r="87" spans="1:12" s="69" customFormat="1" ht="17.25">
      <c r="A87" s="66"/>
      <c r="B87" s="66" t="s">
        <v>131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s="69" customFormat="1" ht="17.25">
      <c r="A88" s="66"/>
      <c r="B88" s="66" t="s">
        <v>132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s="69" customFormat="1" ht="17.25">
      <c r="A89" s="66"/>
      <c r="B89" s="66" t="s">
        <v>133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s="69" customFormat="1" ht="17.25">
      <c r="A90" s="66"/>
      <c r="B90" s="66" t="s">
        <v>134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s="69" customFormat="1" ht="17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s="69" customFormat="1" ht="17.25">
      <c r="A92" s="66"/>
      <c r="B92" s="67" t="s">
        <v>136</v>
      </c>
      <c r="C92" s="68"/>
      <c r="D92" s="66"/>
      <c r="E92" s="66"/>
      <c r="F92" s="78"/>
      <c r="G92" s="66" t="s">
        <v>137</v>
      </c>
      <c r="H92" s="66"/>
      <c r="I92" s="66"/>
      <c r="J92" s="66"/>
      <c r="K92" s="66"/>
      <c r="L92" s="66"/>
    </row>
    <row r="93" spans="1:12" s="69" customFormat="1" ht="17.25">
      <c r="A93" s="66"/>
      <c r="B93" s="66" t="s">
        <v>138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s="69" customFormat="1" ht="17.25">
      <c r="A94" s="66"/>
      <c r="B94" s="66" t="s">
        <v>121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s="69" customFormat="1" ht="17.25">
      <c r="A95" s="66"/>
      <c r="B95" s="66" t="s">
        <v>139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s="69" customFormat="1" ht="17.25">
      <c r="A96" s="66"/>
      <c r="B96" s="66" t="s">
        <v>140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s="69" customFormat="1" ht="17.25">
      <c r="A97" s="66"/>
      <c r="B97" s="66" t="s">
        <v>141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s="69" customFormat="1" ht="17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s="69" customFormat="1" ht="17.25">
      <c r="A99" s="66"/>
      <c r="B99" s="70" t="s">
        <v>151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s="69" customFormat="1" ht="17.25">
      <c r="A100" s="66"/>
      <c r="B100" s="66" t="s">
        <v>145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4" s="69" customFormat="1" ht="18.75" customHeight="1">
      <c r="A101" s="66"/>
      <c r="B101" s="70" t="s">
        <v>146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N101" s="124"/>
    </row>
    <row r="102" spans="1:12" s="69" customFormat="1" ht="18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8" s="69" customFormat="1" ht="17.25">
      <c r="B103" s="71" t="s">
        <v>122</v>
      </c>
      <c r="C103" s="72" t="s">
        <v>142</v>
      </c>
      <c r="D103" s="72"/>
      <c r="E103" s="72"/>
      <c r="F103" s="73"/>
      <c r="G103" s="73"/>
      <c r="H103" s="73"/>
    </row>
    <row r="104" spans="2:8" s="69" customFormat="1" ht="17.25">
      <c r="B104" s="71"/>
      <c r="C104" s="72"/>
      <c r="D104" s="72"/>
      <c r="E104" s="72"/>
      <c r="F104" s="73"/>
      <c r="G104" s="73"/>
      <c r="H104" s="73"/>
    </row>
    <row r="105" spans="2:8" s="69" customFormat="1" ht="43.5" customHeight="1">
      <c r="B105" s="71"/>
      <c r="C105" s="72"/>
      <c r="D105" s="72"/>
      <c r="E105" s="72"/>
      <c r="F105" s="73"/>
      <c r="G105" s="73"/>
      <c r="H105" s="73"/>
    </row>
    <row r="106" spans="2:8" s="69" customFormat="1" ht="17.25">
      <c r="B106" s="71" t="s">
        <v>122</v>
      </c>
      <c r="C106" s="72" t="s">
        <v>143</v>
      </c>
      <c r="D106" s="72"/>
      <c r="E106" s="72"/>
      <c r="F106" s="73"/>
      <c r="G106" s="73"/>
      <c r="H106" s="73"/>
    </row>
    <row r="107" spans="2:8" s="69" customFormat="1" ht="21">
      <c r="B107" s="71"/>
      <c r="C107" s="79" t="s">
        <v>144</v>
      </c>
      <c r="D107" s="72"/>
      <c r="E107" s="72"/>
      <c r="F107" s="73"/>
      <c r="G107" s="73"/>
      <c r="H107" s="73"/>
    </row>
    <row r="108" spans="2:8" s="69" customFormat="1" ht="21">
      <c r="B108" s="71"/>
      <c r="C108" s="79" t="s">
        <v>236</v>
      </c>
      <c r="D108" s="72"/>
      <c r="E108" s="72"/>
      <c r="F108" s="73"/>
      <c r="G108" s="73"/>
      <c r="H108" s="73"/>
    </row>
    <row r="109" spans="2:8" s="69" customFormat="1" ht="21">
      <c r="B109" s="71"/>
      <c r="C109" s="79"/>
      <c r="D109" s="72"/>
      <c r="E109" s="72"/>
      <c r="F109" s="73"/>
      <c r="G109" s="73"/>
      <c r="H109" s="73"/>
    </row>
    <row r="110" spans="2:3" s="69" customFormat="1" ht="21.75" customHeight="1" thickBot="1">
      <c r="B110" s="71" t="s">
        <v>122</v>
      </c>
      <c r="C110" s="74" t="s">
        <v>123</v>
      </c>
    </row>
    <row r="111" spans="2:17" s="69" customFormat="1" ht="21.75" customHeight="1" thickBot="1">
      <c r="B111" s="71"/>
      <c r="C111" s="118" t="s">
        <v>150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20"/>
      <c r="O111" s="92"/>
      <c r="P111" s="92"/>
      <c r="Q111" s="92"/>
    </row>
    <row r="112" spans="2:17" s="69" customFormat="1" ht="27.75" customHeight="1">
      <c r="B112" s="71"/>
      <c r="C112" s="108" t="s">
        <v>149</v>
      </c>
      <c r="D112" s="109"/>
      <c r="E112" s="109"/>
      <c r="F112" s="109"/>
      <c r="G112" s="109"/>
      <c r="H112" s="109"/>
      <c r="I112" s="109"/>
      <c r="J112" s="92"/>
      <c r="K112" s="92"/>
      <c r="L112" s="92"/>
      <c r="M112" s="92"/>
      <c r="N112" s="92"/>
      <c r="O112" s="92"/>
      <c r="P112" s="92"/>
      <c r="Q112" s="92"/>
    </row>
    <row r="113" spans="2:17" s="69" customFormat="1" ht="27.75" customHeight="1">
      <c r="B113" s="71"/>
      <c r="C113" s="108"/>
      <c r="D113" s="109"/>
      <c r="E113" s="109"/>
      <c r="F113" s="109"/>
      <c r="G113" s="109"/>
      <c r="H113" s="109"/>
      <c r="I113" s="109"/>
      <c r="J113" s="92"/>
      <c r="K113" s="92"/>
      <c r="L113" s="92"/>
      <c r="M113" s="92"/>
      <c r="N113" s="92"/>
      <c r="O113" s="92"/>
      <c r="P113" s="92"/>
      <c r="Q113" s="92"/>
    </row>
    <row r="114" spans="2:17" s="69" customFormat="1" ht="27.75" customHeight="1">
      <c r="B114" s="71" t="s">
        <v>122</v>
      </c>
      <c r="C114" s="108" t="s">
        <v>232</v>
      </c>
      <c r="D114" s="109"/>
      <c r="E114" s="109"/>
      <c r="F114" s="109"/>
      <c r="G114" s="109"/>
      <c r="H114" s="109"/>
      <c r="I114" s="109"/>
      <c r="J114" s="92"/>
      <c r="K114" s="92"/>
      <c r="L114" s="92"/>
      <c r="M114" s="92"/>
      <c r="N114" s="92"/>
      <c r="O114" s="92"/>
      <c r="P114" s="92"/>
      <c r="Q114" s="92"/>
    </row>
    <row r="115" spans="2:17" s="69" customFormat="1" ht="27.75" customHeight="1">
      <c r="B115" s="71"/>
      <c r="C115" s="108" t="s">
        <v>233</v>
      </c>
      <c r="D115" s="109"/>
      <c r="E115" s="109"/>
      <c r="F115" s="109"/>
      <c r="G115" s="109"/>
      <c r="H115" s="109"/>
      <c r="I115" s="109"/>
      <c r="J115" s="92"/>
      <c r="K115" s="92"/>
      <c r="L115" s="92"/>
      <c r="M115" s="92"/>
      <c r="N115" s="92"/>
      <c r="O115" s="92"/>
      <c r="P115" s="92"/>
      <c r="Q115" s="92"/>
    </row>
    <row r="116" spans="2:17" s="69" customFormat="1" ht="27.75" customHeight="1">
      <c r="B116" s="71"/>
      <c r="C116" s="108" t="s">
        <v>234</v>
      </c>
      <c r="D116" s="109"/>
      <c r="E116" s="109"/>
      <c r="F116" s="109"/>
      <c r="G116" s="109"/>
      <c r="H116" s="109"/>
      <c r="I116" s="109"/>
      <c r="J116" s="92"/>
      <c r="K116" s="92"/>
      <c r="L116" s="92"/>
      <c r="M116" s="92"/>
      <c r="N116" s="92"/>
      <c r="O116" s="92"/>
      <c r="P116" s="92"/>
      <c r="Q116" s="92"/>
    </row>
    <row r="117" spans="2:17" s="69" customFormat="1" ht="27.75" customHeight="1">
      <c r="B117" s="71"/>
      <c r="C117" s="108" t="s">
        <v>235</v>
      </c>
      <c r="D117" s="109"/>
      <c r="E117" s="109"/>
      <c r="F117" s="109"/>
      <c r="G117" s="109"/>
      <c r="H117" s="109"/>
      <c r="I117" s="109"/>
      <c r="J117" s="92"/>
      <c r="K117" s="92"/>
      <c r="L117" s="92"/>
      <c r="M117" s="92"/>
      <c r="N117" s="92"/>
      <c r="O117" s="92"/>
      <c r="P117" s="92"/>
      <c r="Q117" s="92"/>
    </row>
    <row r="118" spans="2:17" s="69" customFormat="1" ht="27.75" customHeight="1">
      <c r="B118" s="71"/>
      <c r="C118" s="108"/>
      <c r="D118" s="109"/>
      <c r="E118" s="109"/>
      <c r="F118" s="109"/>
      <c r="G118" s="109"/>
      <c r="H118" s="109"/>
      <c r="I118" s="109"/>
      <c r="J118" s="92"/>
      <c r="K118" s="92"/>
      <c r="L118" s="92"/>
      <c r="M118" s="92"/>
      <c r="N118" s="92"/>
      <c r="O118" s="92"/>
      <c r="P118" s="92"/>
      <c r="Q118" s="92"/>
    </row>
    <row r="119" spans="2:17" s="69" customFormat="1" ht="27.75" customHeight="1">
      <c r="B119" s="71"/>
      <c r="C119" s="108"/>
      <c r="D119" s="109"/>
      <c r="E119" s="109"/>
      <c r="F119" s="109"/>
      <c r="G119" s="109"/>
      <c r="H119" s="109"/>
      <c r="I119" s="109"/>
      <c r="J119" s="92"/>
      <c r="K119" s="92"/>
      <c r="L119" s="92"/>
      <c r="M119" s="92"/>
      <c r="N119" s="92"/>
      <c r="O119" s="92"/>
      <c r="P119" s="92"/>
      <c r="Q119" s="92"/>
    </row>
    <row r="120" spans="2:17" s="69" customFormat="1" ht="27.75" customHeight="1">
      <c r="B120" s="71"/>
      <c r="C120" s="108"/>
      <c r="D120" s="109"/>
      <c r="E120" s="109"/>
      <c r="F120" s="109"/>
      <c r="G120" s="109"/>
      <c r="H120" s="109"/>
      <c r="I120" s="109"/>
      <c r="J120" s="92"/>
      <c r="K120" s="92"/>
      <c r="L120" s="92"/>
      <c r="M120" s="92"/>
      <c r="N120" s="92"/>
      <c r="O120" s="92"/>
      <c r="P120" s="92"/>
      <c r="Q120" s="92"/>
    </row>
    <row r="121" spans="2:17" s="69" customFormat="1" ht="27.75" customHeight="1">
      <c r="B121" s="71"/>
      <c r="C121" s="108"/>
      <c r="D121" s="109"/>
      <c r="E121" s="109"/>
      <c r="F121" s="109"/>
      <c r="G121" s="109"/>
      <c r="H121" s="109"/>
      <c r="I121" s="109"/>
      <c r="J121" s="92"/>
      <c r="K121" s="92"/>
      <c r="L121" s="92"/>
      <c r="M121" s="92"/>
      <c r="N121" s="92"/>
      <c r="O121" s="92"/>
      <c r="P121" s="92"/>
      <c r="Q121" s="92"/>
    </row>
    <row r="122" spans="2:17" s="69" customFormat="1" ht="27.75" customHeight="1">
      <c r="B122" s="71"/>
      <c r="C122" s="108"/>
      <c r="D122" s="109"/>
      <c r="E122" s="109"/>
      <c r="F122" s="109"/>
      <c r="G122" s="109"/>
      <c r="H122" s="109"/>
      <c r="I122" s="109"/>
      <c r="J122" s="92"/>
      <c r="K122" s="92"/>
      <c r="L122" s="92"/>
      <c r="M122" s="92"/>
      <c r="N122" s="92"/>
      <c r="O122" s="92"/>
      <c r="P122" s="92"/>
      <c r="Q122" s="92"/>
    </row>
    <row r="123" spans="2:17" s="69" customFormat="1" ht="27.75" customHeight="1">
      <c r="B123" s="71"/>
      <c r="C123" s="108"/>
      <c r="D123" s="109"/>
      <c r="E123" s="109"/>
      <c r="F123" s="109"/>
      <c r="G123" s="109"/>
      <c r="H123" s="109"/>
      <c r="I123" s="109"/>
      <c r="J123" s="92"/>
      <c r="K123" s="92"/>
      <c r="L123" s="92"/>
      <c r="M123" s="92"/>
      <c r="N123" s="92"/>
      <c r="O123" s="92"/>
      <c r="P123" s="92"/>
      <c r="Q123" s="92"/>
    </row>
    <row r="124" spans="2:17" s="69" customFormat="1" ht="27.75" customHeight="1">
      <c r="B124" s="71"/>
      <c r="C124" s="108"/>
      <c r="D124" s="109"/>
      <c r="E124" s="109"/>
      <c r="F124" s="109"/>
      <c r="G124" s="109"/>
      <c r="H124" s="109"/>
      <c r="I124" s="109"/>
      <c r="J124" s="92"/>
      <c r="K124" s="92"/>
      <c r="L124" s="92"/>
      <c r="M124" s="92"/>
      <c r="N124" s="92"/>
      <c r="O124" s="92"/>
      <c r="P124" s="92"/>
      <c r="Q124" s="92"/>
    </row>
    <row r="125" spans="2:17" s="69" customFormat="1" ht="27.75" customHeight="1">
      <c r="B125" s="71"/>
      <c r="C125" s="108"/>
      <c r="D125" s="109"/>
      <c r="E125" s="109"/>
      <c r="F125" s="109"/>
      <c r="G125" s="109"/>
      <c r="H125" s="109"/>
      <c r="I125" s="109"/>
      <c r="J125" s="92"/>
      <c r="K125" s="92"/>
      <c r="L125" s="92"/>
      <c r="M125" s="92"/>
      <c r="N125" s="92"/>
      <c r="O125" s="92"/>
      <c r="P125" s="92"/>
      <c r="Q125" s="92"/>
    </row>
    <row r="126" spans="2:17" s="69" customFormat="1" ht="27.75" customHeight="1">
      <c r="B126" s="71"/>
      <c r="C126" s="108"/>
      <c r="D126" s="109"/>
      <c r="E126" s="109"/>
      <c r="F126" s="109"/>
      <c r="G126" s="109"/>
      <c r="H126" s="109"/>
      <c r="I126" s="109"/>
      <c r="J126" s="92"/>
      <c r="K126" s="92"/>
      <c r="L126" s="92"/>
      <c r="M126" s="92"/>
      <c r="N126" s="92"/>
      <c r="O126" s="92"/>
      <c r="P126" s="92"/>
      <c r="Q126" s="92"/>
    </row>
    <row r="127" spans="2:17" s="69" customFormat="1" ht="27.75" customHeight="1">
      <c r="B127" s="7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3" s="69" customFormat="1" ht="25.5">
      <c r="B128" s="71" t="s">
        <v>122</v>
      </c>
      <c r="C128" s="80" t="s">
        <v>124</v>
      </c>
    </row>
    <row r="129" spans="2:3" s="69" customFormat="1" ht="25.5">
      <c r="B129" s="71"/>
      <c r="C129" s="80"/>
    </row>
    <row r="130" spans="2:3" s="69" customFormat="1" ht="21">
      <c r="B130" s="75" t="s">
        <v>122</v>
      </c>
      <c r="C130" s="55" t="s">
        <v>125</v>
      </c>
    </row>
    <row r="131" s="69" customFormat="1" ht="21">
      <c r="C131" s="55" t="s">
        <v>126</v>
      </c>
    </row>
    <row r="132" spans="1:12" s="69" customFormat="1" ht="17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s="69" customFormat="1" ht="17.25">
      <c r="A133" s="66"/>
      <c r="B133" s="93" t="s">
        <v>147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s="69" customFormat="1" ht="17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s="69" customFormat="1" ht="17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s="69" customFormat="1" ht="18.75">
      <c r="A136" s="66"/>
      <c r="B136" s="81" t="s">
        <v>148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s="69" customFormat="1" ht="18.75">
      <c r="A137" s="66"/>
      <c r="B137" s="81" t="s">
        <v>127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s="69" customFormat="1" ht="17.2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s="69" customFormat="1" ht="17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s="69" customFormat="1" ht="17.25">
      <c r="A140" s="66"/>
      <c r="B140" s="70" t="s">
        <v>251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s="69" customFormat="1" ht="17.25">
      <c r="A141" s="66"/>
      <c r="B141" s="70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s="69" customFormat="1" ht="17.25">
      <c r="A142" s="66"/>
      <c r="B142" s="70" t="s">
        <v>252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s="69" customFormat="1" ht="17.25">
      <c r="A143" s="66"/>
      <c r="B143" s="70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s="69" customFormat="1" ht="21.75" customHeight="1">
      <c r="A144" s="66"/>
      <c r="B144" s="126" t="s">
        <v>253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s="69" customFormat="1" ht="21.75" customHeight="1">
      <c r="A145" s="66"/>
      <c r="B145" s="126" t="s">
        <v>254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s="69" customFormat="1" ht="21.75" customHeight="1">
      <c r="A146" s="66"/>
      <c r="B146" s="12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3" s="69" customFormat="1" ht="22.5" customHeight="1">
      <c r="A147" s="66"/>
      <c r="B147" s="66"/>
      <c r="C147" s="76" t="s">
        <v>243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82"/>
    </row>
    <row r="148" spans="1:12" s="69" customFormat="1" ht="17.2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s="69" customFormat="1" ht="17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s="69" customFormat="1" ht="17.25">
      <c r="A150" s="66"/>
      <c r="B150" s="66" t="s">
        <v>237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s="69" customFormat="1" ht="17.25">
      <c r="A151" s="66"/>
      <c r="B151" s="66" t="s">
        <v>238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s="69" customFormat="1" ht="17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s="69" customFormat="1" ht="17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5" ht="18.75">
      <c r="B155" s="77" t="s">
        <v>128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W154"/>
  <sheetViews>
    <sheetView tabSelected="1" view="pageBreakPreview" zoomScale="95" zoomScaleSheetLayoutView="95" zoomScalePageLayoutView="0" workbookViewId="0" topLeftCell="A67">
      <selection activeCell="A75" sqref="A75:M75"/>
    </sheetView>
  </sheetViews>
  <sheetFormatPr defaultColWidth="9.00390625" defaultRowHeight="13.5"/>
  <cols>
    <col min="1" max="1" width="13.00390625" style="5" bestFit="1" customWidth="1"/>
    <col min="2" max="4" width="10.625" style="5" customWidth="1"/>
    <col min="5" max="5" width="7.125" style="5" bestFit="1" customWidth="1"/>
    <col min="6" max="6" width="9.00390625" style="5" customWidth="1"/>
    <col min="7" max="7" width="5.25390625" style="5" bestFit="1" customWidth="1"/>
    <col min="8" max="8" width="11.625" style="5" customWidth="1"/>
    <col min="9" max="9" width="5.25390625" style="5" bestFit="1" customWidth="1"/>
    <col min="10" max="10" width="11.625" style="5" customWidth="1"/>
    <col min="11" max="12" width="9.00390625" style="5" customWidth="1"/>
    <col min="13" max="13" width="10.625" style="5" customWidth="1"/>
    <col min="14" max="14" width="3.25390625" style="5" hidden="1" customWidth="1"/>
    <col min="15" max="15" width="7.625" style="5" hidden="1" customWidth="1"/>
    <col min="16" max="16" width="14.50390625" style="5" customWidth="1"/>
    <col min="17" max="18" width="9.00390625" style="5" customWidth="1"/>
    <col min="19" max="19" width="7.125" style="5" customWidth="1"/>
    <col min="20" max="20" width="6.50390625" style="5" customWidth="1"/>
    <col min="21" max="21" width="9.00390625" style="5" customWidth="1"/>
    <col min="22" max="22" width="6.375" style="5" customWidth="1"/>
    <col min="23" max="16384" width="9.00390625" style="5" customWidth="1"/>
  </cols>
  <sheetData>
    <row r="1" spans="1:13" ht="54" customHeight="1">
      <c r="A1" s="166" t="s">
        <v>255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>
      <c r="A3" s="83" t="s">
        <v>256</v>
      </c>
      <c r="B3" s="139"/>
      <c r="C3" s="140"/>
      <c r="D3" s="140"/>
      <c r="E3" s="141"/>
      <c r="F3" s="83" t="s">
        <v>13</v>
      </c>
      <c r="G3" s="158"/>
      <c r="H3" s="159"/>
      <c r="I3" s="159"/>
      <c r="J3" s="160"/>
      <c r="K3" s="85" t="s">
        <v>77</v>
      </c>
      <c r="L3" s="184" t="s">
        <v>24</v>
      </c>
      <c r="M3" s="185"/>
    </row>
    <row r="4" spans="1:13" ht="16.5" customHeight="1">
      <c r="A4" s="83" t="s">
        <v>1</v>
      </c>
      <c r="B4" s="158"/>
      <c r="C4" s="159"/>
      <c r="D4" s="159"/>
      <c r="E4" s="160"/>
      <c r="F4" s="244" t="s">
        <v>259</v>
      </c>
      <c r="G4" s="158"/>
      <c r="H4" s="159"/>
      <c r="I4" s="159"/>
      <c r="J4" s="6" t="s">
        <v>15</v>
      </c>
      <c r="K4" s="86" t="s">
        <v>78</v>
      </c>
      <c r="L4" s="186"/>
      <c r="M4" s="187"/>
    </row>
    <row r="5" spans="1:13" ht="16.5" customHeight="1">
      <c r="A5" s="84" t="s">
        <v>87</v>
      </c>
      <c r="B5" s="158"/>
      <c r="C5" s="159"/>
      <c r="D5" s="159"/>
      <c r="E5" s="160"/>
      <c r="F5" s="243" t="s">
        <v>260</v>
      </c>
      <c r="G5" s="158"/>
      <c r="H5" s="159"/>
      <c r="I5" s="159"/>
      <c r="J5" s="160"/>
      <c r="K5" s="83" t="s">
        <v>14</v>
      </c>
      <c r="L5" s="155">
        <f>IF((30-COUNTIF(B14:B73,"")/2)=0,"",30-COUNTIF(B14:B73,"")/2)</f>
      </c>
      <c r="M5" s="155"/>
    </row>
    <row r="6" spans="1:13" ht="17.25" customHeight="1">
      <c r="A6" s="163" t="s">
        <v>257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3" ht="17.25" customHeight="1">
      <c r="A7" s="133" t="s">
        <v>241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3.5">
      <c r="A8" s="156" t="s">
        <v>258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ht="9" customHeight="1" thickBot="1"/>
    <row r="10" spans="1:17" s="15" customFormat="1" ht="13.5">
      <c r="A10" s="146" t="s">
        <v>2</v>
      </c>
      <c r="B10" s="157" t="s">
        <v>163</v>
      </c>
      <c r="C10" s="157"/>
      <c r="D10" s="161" t="s">
        <v>89</v>
      </c>
      <c r="E10" s="146" t="s">
        <v>3</v>
      </c>
      <c r="F10" s="164" t="s">
        <v>4</v>
      </c>
      <c r="G10" s="146" t="s">
        <v>6</v>
      </c>
      <c r="H10" s="146"/>
      <c r="I10" s="146" t="s">
        <v>7</v>
      </c>
      <c r="J10" s="146"/>
      <c r="K10" s="147" t="s">
        <v>5</v>
      </c>
      <c r="L10" s="148" t="s">
        <v>8</v>
      </c>
      <c r="M10" s="146" t="s">
        <v>9</v>
      </c>
      <c r="P10" s="182" t="s">
        <v>213</v>
      </c>
      <c r="Q10" s="180" t="s">
        <v>211</v>
      </c>
    </row>
    <row r="11" spans="1:18" s="15" customFormat="1" ht="15" thickBot="1">
      <c r="A11" s="146"/>
      <c r="B11" s="16" t="s">
        <v>10</v>
      </c>
      <c r="C11" s="17" t="s">
        <v>11</v>
      </c>
      <c r="D11" s="162"/>
      <c r="E11" s="146"/>
      <c r="F11" s="165"/>
      <c r="G11" s="13" t="s">
        <v>5</v>
      </c>
      <c r="H11" s="14" t="s">
        <v>12</v>
      </c>
      <c r="I11" s="13" t="s">
        <v>5</v>
      </c>
      <c r="J11" s="14" t="s">
        <v>12</v>
      </c>
      <c r="K11" s="147"/>
      <c r="L11" s="148"/>
      <c r="M11" s="146"/>
      <c r="P11" s="183"/>
      <c r="Q11" s="181"/>
      <c r="R11" s="102" t="s">
        <v>212</v>
      </c>
    </row>
    <row r="12" spans="1:13" s="15" customFormat="1" ht="13.5">
      <c r="A12" s="172" t="s">
        <v>17</v>
      </c>
      <c r="B12" s="121" t="str">
        <f>ASC(PHONETIC(B13))</f>
        <v>ｵｷﾅﾜ</v>
      </c>
      <c r="C12" s="121" t="str">
        <f>ASC(PHONETIC(C13))</f>
        <v>ﾀﾛｳ</v>
      </c>
      <c r="D12" s="142">
        <v>36651</v>
      </c>
      <c r="E12" s="172">
        <v>2</v>
      </c>
      <c r="F12" s="172">
        <v>1010</v>
      </c>
      <c r="G12" s="168" t="s">
        <v>40</v>
      </c>
      <c r="H12" s="170" t="s">
        <v>52</v>
      </c>
      <c r="I12" s="168" t="s">
        <v>20</v>
      </c>
      <c r="J12" s="170" t="s">
        <v>51</v>
      </c>
      <c r="K12" s="178" t="s">
        <v>20</v>
      </c>
      <c r="L12" s="179" t="s">
        <v>50</v>
      </c>
      <c r="M12" s="146"/>
    </row>
    <row r="13" spans="1:13" s="15" customFormat="1" ht="14.25" thickBot="1">
      <c r="A13" s="172"/>
      <c r="B13" s="122" t="s">
        <v>18</v>
      </c>
      <c r="C13" s="123" t="s">
        <v>19</v>
      </c>
      <c r="D13" s="143"/>
      <c r="E13" s="172"/>
      <c r="F13" s="172"/>
      <c r="G13" s="169"/>
      <c r="H13" s="171"/>
      <c r="I13" s="169"/>
      <c r="J13" s="171"/>
      <c r="K13" s="178"/>
      <c r="L13" s="179"/>
      <c r="M13" s="146"/>
    </row>
    <row r="14" spans="1:23" s="15" customFormat="1" ht="14.25">
      <c r="A14" s="146">
        <v>1</v>
      </c>
      <c r="B14" s="18"/>
      <c r="C14" s="18"/>
      <c r="D14" s="144"/>
      <c r="E14" s="145"/>
      <c r="F14" s="145"/>
      <c r="G14" s="150"/>
      <c r="H14" s="152"/>
      <c r="I14" s="150"/>
      <c r="J14" s="152"/>
      <c r="K14" s="154"/>
      <c r="L14" s="149"/>
      <c r="M14" s="145"/>
      <c r="N14" s="134">
        <f>IF(K14="低学年",E14,"")</f>
      </c>
      <c r="O14" s="15" t="s">
        <v>184</v>
      </c>
      <c r="P14" s="94" t="s">
        <v>166</v>
      </c>
      <c r="Q14" s="95">
        <f>COUNTIF(data!$M$2:$P$31,O14)</f>
        <v>0</v>
      </c>
      <c r="R14" s="116" t="str">
        <f aca="true" t="shared" si="0" ref="R14:R32">IF(Q14=1,"○","×")</f>
        <v>×</v>
      </c>
      <c r="V14" s="51"/>
      <c r="W14" s="110"/>
    </row>
    <row r="15" spans="1:23" s="15" customFormat="1" ht="14.25">
      <c r="A15" s="146"/>
      <c r="B15" s="19"/>
      <c r="C15" s="20"/>
      <c r="D15" s="135"/>
      <c r="E15" s="145"/>
      <c r="F15" s="145"/>
      <c r="G15" s="151"/>
      <c r="H15" s="153"/>
      <c r="I15" s="151"/>
      <c r="J15" s="153"/>
      <c r="K15" s="154"/>
      <c r="L15" s="149"/>
      <c r="M15" s="145"/>
      <c r="N15" s="135"/>
      <c r="O15" s="15" t="s">
        <v>185</v>
      </c>
      <c r="P15" s="96" t="s">
        <v>164</v>
      </c>
      <c r="Q15" s="97">
        <f>COUNTIF(data!$M$2:$P$31,O15)</f>
        <v>0</v>
      </c>
      <c r="R15" s="116" t="str">
        <f t="shared" si="0"/>
        <v>×</v>
      </c>
      <c r="V15" s="51"/>
      <c r="W15" s="111"/>
    </row>
    <row r="16" spans="1:23" s="15" customFormat="1" ht="14.25">
      <c r="A16" s="146">
        <v>2</v>
      </c>
      <c r="B16" s="18"/>
      <c r="C16" s="18"/>
      <c r="D16" s="144"/>
      <c r="E16" s="145"/>
      <c r="F16" s="145"/>
      <c r="G16" s="150"/>
      <c r="H16" s="152"/>
      <c r="I16" s="150"/>
      <c r="J16" s="152"/>
      <c r="K16" s="154"/>
      <c r="L16" s="149"/>
      <c r="M16" s="145"/>
      <c r="N16" s="134">
        <f>IF(K16="低学年",E16,"")</f>
      </c>
      <c r="O16" s="15" t="s">
        <v>186</v>
      </c>
      <c r="P16" s="96" t="s">
        <v>165</v>
      </c>
      <c r="Q16" s="97">
        <f>COUNTIF(data!$M$2:$P$31,O16)</f>
        <v>0</v>
      </c>
      <c r="R16" s="116" t="str">
        <f t="shared" si="0"/>
        <v>×</v>
      </c>
      <c r="V16" s="51"/>
      <c r="W16" s="110"/>
    </row>
    <row r="17" spans="1:23" s="15" customFormat="1" ht="14.25">
      <c r="A17" s="146"/>
      <c r="B17" s="19"/>
      <c r="C17" s="20"/>
      <c r="D17" s="135"/>
      <c r="E17" s="145"/>
      <c r="F17" s="145"/>
      <c r="G17" s="151"/>
      <c r="H17" s="153"/>
      <c r="I17" s="151"/>
      <c r="J17" s="153"/>
      <c r="K17" s="154"/>
      <c r="L17" s="149"/>
      <c r="M17" s="145"/>
      <c r="N17" s="135"/>
      <c r="O17" s="15" t="s">
        <v>187</v>
      </c>
      <c r="P17" s="96" t="s">
        <v>167</v>
      </c>
      <c r="Q17" s="97">
        <f>COUNTIF(data!$M$2:$P$31,O17)</f>
        <v>0</v>
      </c>
      <c r="R17" s="116" t="str">
        <f t="shared" si="0"/>
        <v>×</v>
      </c>
      <c r="V17" s="51"/>
      <c r="W17" s="110"/>
    </row>
    <row r="18" spans="1:23" s="15" customFormat="1" ht="14.25">
      <c r="A18" s="146">
        <v>3</v>
      </c>
      <c r="B18" s="18"/>
      <c r="C18" s="18"/>
      <c r="D18" s="134"/>
      <c r="E18" s="145"/>
      <c r="F18" s="145"/>
      <c r="G18" s="150"/>
      <c r="H18" s="152"/>
      <c r="I18" s="150"/>
      <c r="J18" s="152"/>
      <c r="K18" s="154"/>
      <c r="L18" s="149"/>
      <c r="M18" s="145"/>
      <c r="N18" s="134">
        <f>IF(K18="低学年",E18,"")</f>
      </c>
      <c r="O18" s="15" t="s">
        <v>188</v>
      </c>
      <c r="P18" s="96" t="s">
        <v>168</v>
      </c>
      <c r="Q18" s="97">
        <f>COUNTIF(data!$M$2:$P$31,O18)</f>
        <v>0</v>
      </c>
      <c r="R18" s="116" t="str">
        <f t="shared" si="0"/>
        <v>×</v>
      </c>
      <c r="V18" s="51"/>
      <c r="W18" s="110"/>
    </row>
    <row r="19" spans="1:23" s="15" customFormat="1" ht="14.25">
      <c r="A19" s="146"/>
      <c r="B19" s="19"/>
      <c r="C19" s="20"/>
      <c r="D19" s="135"/>
      <c r="E19" s="145"/>
      <c r="F19" s="145"/>
      <c r="G19" s="151"/>
      <c r="H19" s="153"/>
      <c r="I19" s="151"/>
      <c r="J19" s="153"/>
      <c r="K19" s="154"/>
      <c r="L19" s="149"/>
      <c r="M19" s="145"/>
      <c r="N19" s="135"/>
      <c r="O19" s="15" t="s">
        <v>189</v>
      </c>
      <c r="P19" s="96" t="s">
        <v>169</v>
      </c>
      <c r="Q19" s="97">
        <f>COUNTIF(data!$M$2:$P$31,O19)</f>
        <v>0</v>
      </c>
      <c r="R19" s="116" t="str">
        <f t="shared" si="0"/>
        <v>×</v>
      </c>
      <c r="V19" s="51"/>
      <c r="W19" s="110"/>
    </row>
    <row r="20" spans="1:23" s="15" customFormat="1" ht="14.25">
      <c r="A20" s="146">
        <v>4</v>
      </c>
      <c r="B20" s="18"/>
      <c r="C20" s="18"/>
      <c r="D20" s="134"/>
      <c r="E20" s="145"/>
      <c r="F20" s="145"/>
      <c r="G20" s="150"/>
      <c r="H20" s="152"/>
      <c r="I20" s="150"/>
      <c r="J20" s="152"/>
      <c r="K20" s="154"/>
      <c r="L20" s="149"/>
      <c r="M20" s="145"/>
      <c r="N20" s="134">
        <f>IF(K20="低学年",E20,"")</f>
      </c>
      <c r="O20" s="15" t="s">
        <v>190</v>
      </c>
      <c r="P20" s="96" t="s">
        <v>171</v>
      </c>
      <c r="Q20" s="97">
        <f>COUNTIF(data!$M$2:$P$31,O20)</f>
        <v>0</v>
      </c>
      <c r="R20" s="116" t="str">
        <f t="shared" si="0"/>
        <v>×</v>
      </c>
      <c r="V20" s="51"/>
      <c r="W20" s="110"/>
    </row>
    <row r="21" spans="1:23" s="15" customFormat="1" ht="14.25">
      <c r="A21" s="146"/>
      <c r="B21" s="19"/>
      <c r="C21" s="20"/>
      <c r="D21" s="135"/>
      <c r="E21" s="145"/>
      <c r="F21" s="145"/>
      <c r="G21" s="151"/>
      <c r="H21" s="153"/>
      <c r="I21" s="151"/>
      <c r="J21" s="153"/>
      <c r="K21" s="154"/>
      <c r="L21" s="149"/>
      <c r="M21" s="145"/>
      <c r="N21" s="135"/>
      <c r="O21" s="15" t="s">
        <v>191</v>
      </c>
      <c r="P21" s="96" t="s">
        <v>170</v>
      </c>
      <c r="Q21" s="97">
        <f>COUNTIF(data!$M$2:$P$31,O21)</f>
        <v>0</v>
      </c>
      <c r="R21" s="116" t="str">
        <f t="shared" si="0"/>
        <v>×</v>
      </c>
      <c r="V21" s="51"/>
      <c r="W21" s="110"/>
    </row>
    <row r="22" spans="1:23" s="15" customFormat="1" ht="14.25">
      <c r="A22" s="146">
        <v>5</v>
      </c>
      <c r="B22" s="18"/>
      <c r="C22" s="18"/>
      <c r="D22" s="134"/>
      <c r="E22" s="134"/>
      <c r="F22" s="145"/>
      <c r="G22" s="150"/>
      <c r="H22" s="152"/>
      <c r="I22" s="150"/>
      <c r="J22" s="152"/>
      <c r="K22" s="154"/>
      <c r="L22" s="149"/>
      <c r="M22" s="145"/>
      <c r="N22" s="134">
        <f>IF(K22="低学年",E22,"")</f>
      </c>
      <c r="O22" s="15" t="s">
        <v>192</v>
      </c>
      <c r="P22" s="96" t="s">
        <v>172</v>
      </c>
      <c r="Q22" s="97">
        <f>COUNTIF(data!$M$2:$P$31,O22)</f>
        <v>0</v>
      </c>
      <c r="R22" s="116" t="str">
        <f t="shared" si="0"/>
        <v>×</v>
      </c>
      <c r="V22" s="51"/>
      <c r="W22" s="110"/>
    </row>
    <row r="23" spans="1:23" s="15" customFormat="1" ht="14.25">
      <c r="A23" s="146"/>
      <c r="B23" s="19"/>
      <c r="C23" s="20"/>
      <c r="D23" s="135"/>
      <c r="E23" s="135"/>
      <c r="F23" s="145"/>
      <c r="G23" s="151"/>
      <c r="H23" s="153"/>
      <c r="I23" s="151"/>
      <c r="J23" s="153"/>
      <c r="K23" s="154"/>
      <c r="L23" s="149"/>
      <c r="M23" s="145"/>
      <c r="N23" s="135"/>
      <c r="O23" s="15" t="s">
        <v>193</v>
      </c>
      <c r="P23" s="96" t="s">
        <v>173</v>
      </c>
      <c r="Q23" s="97">
        <f>COUNTIF(data!$M$2:$P$31,O23)</f>
        <v>0</v>
      </c>
      <c r="R23" s="116" t="str">
        <f t="shared" si="0"/>
        <v>×</v>
      </c>
      <c r="V23" s="51"/>
      <c r="W23" s="110"/>
    </row>
    <row r="24" spans="1:23" s="15" customFormat="1" ht="15" thickBot="1">
      <c r="A24" s="146">
        <v>6</v>
      </c>
      <c r="B24" s="18"/>
      <c r="C24" s="18"/>
      <c r="D24" s="134"/>
      <c r="E24" s="134"/>
      <c r="F24" s="134"/>
      <c r="G24" s="150"/>
      <c r="H24" s="152"/>
      <c r="I24" s="150"/>
      <c r="J24" s="152"/>
      <c r="K24" s="154"/>
      <c r="L24" s="149"/>
      <c r="M24" s="145"/>
      <c r="N24" s="134">
        <f>IF(K24="低学年",E24,"")</f>
      </c>
      <c r="O24" s="15" t="s">
        <v>194</v>
      </c>
      <c r="P24" s="96" t="s">
        <v>174</v>
      </c>
      <c r="Q24" s="97">
        <f>COUNTIF(data!$M$2:$P$31,O24)</f>
        <v>0</v>
      </c>
      <c r="R24" s="116" t="str">
        <f t="shared" si="0"/>
        <v>×</v>
      </c>
      <c r="V24" s="51"/>
      <c r="W24" s="110"/>
    </row>
    <row r="25" spans="1:23" s="15" customFormat="1" ht="14.25">
      <c r="A25" s="146"/>
      <c r="B25" s="19"/>
      <c r="C25" s="20"/>
      <c r="D25" s="135"/>
      <c r="E25" s="135"/>
      <c r="F25" s="135"/>
      <c r="G25" s="151"/>
      <c r="H25" s="153"/>
      <c r="I25" s="151"/>
      <c r="J25" s="153"/>
      <c r="K25" s="154"/>
      <c r="L25" s="149"/>
      <c r="M25" s="145"/>
      <c r="N25" s="135"/>
      <c r="O25" s="15" t="s">
        <v>195</v>
      </c>
      <c r="P25" s="96" t="s">
        <v>175</v>
      </c>
      <c r="Q25" s="97">
        <f>COUNTIF(data!$M$2:$P$31,O25)</f>
        <v>0</v>
      </c>
      <c r="R25" s="116" t="str">
        <f t="shared" si="0"/>
        <v>×</v>
      </c>
      <c r="S25" s="136" t="s">
        <v>229</v>
      </c>
      <c r="T25" s="137"/>
      <c r="U25" s="137"/>
      <c r="V25" s="138"/>
      <c r="W25" s="110"/>
    </row>
    <row r="26" spans="1:23" s="15" customFormat="1" ht="15" thickBot="1">
      <c r="A26" s="146">
        <v>7</v>
      </c>
      <c r="B26" s="18"/>
      <c r="C26" s="18"/>
      <c r="D26" s="134"/>
      <c r="E26" s="134"/>
      <c r="F26" s="145"/>
      <c r="G26" s="150"/>
      <c r="H26" s="152"/>
      <c r="I26" s="150"/>
      <c r="J26" s="152"/>
      <c r="K26" s="154"/>
      <c r="L26" s="149"/>
      <c r="M26" s="145"/>
      <c r="N26" s="134">
        <f>IF(K26="低学年",E26,"")</f>
      </c>
      <c r="O26" s="15" t="s">
        <v>196</v>
      </c>
      <c r="P26" s="96" t="s">
        <v>176</v>
      </c>
      <c r="Q26" s="97">
        <f>COUNTIF($K$14:$K$73,"低学年")</f>
        <v>0</v>
      </c>
      <c r="R26" s="117" t="str">
        <f>IF(AND(Q26&gt;=4,Q26&lt;=6),"○","ミス")</f>
        <v>ミス</v>
      </c>
      <c r="S26" s="105" t="s">
        <v>228</v>
      </c>
      <c r="T26" s="106">
        <f>COUNTIF($N$14:$N$73,1)</f>
        <v>0</v>
      </c>
      <c r="U26" s="106" t="s">
        <v>40</v>
      </c>
      <c r="V26" s="107">
        <f>COUNTIF($N$14:$N$73,2)</f>
        <v>0</v>
      </c>
      <c r="W26" s="110"/>
    </row>
    <row r="27" spans="1:23" s="15" customFormat="1" ht="14.25">
      <c r="A27" s="146"/>
      <c r="B27" s="19"/>
      <c r="C27" s="20"/>
      <c r="D27" s="135"/>
      <c r="E27" s="135"/>
      <c r="F27" s="145"/>
      <c r="G27" s="151"/>
      <c r="H27" s="153"/>
      <c r="I27" s="151"/>
      <c r="J27" s="153"/>
      <c r="K27" s="154"/>
      <c r="L27" s="149"/>
      <c r="M27" s="145"/>
      <c r="N27" s="135"/>
      <c r="O27" s="15" t="s">
        <v>197</v>
      </c>
      <c r="P27" s="96" t="s">
        <v>177</v>
      </c>
      <c r="Q27" s="97">
        <f>COUNTIF($K$14:$K$73,"共通")</f>
        <v>0</v>
      </c>
      <c r="R27" s="117" t="str">
        <f>IF(AND(Q27&gt;=4,Q27&lt;=6),"○","×")</f>
        <v>×</v>
      </c>
      <c r="V27" s="51"/>
      <c r="W27" s="51"/>
    </row>
    <row r="28" spans="1:18" s="15" customFormat="1" ht="14.25">
      <c r="A28" s="146">
        <v>8</v>
      </c>
      <c r="B28" s="18"/>
      <c r="C28" s="18"/>
      <c r="D28" s="134"/>
      <c r="E28" s="134"/>
      <c r="F28" s="145"/>
      <c r="G28" s="150"/>
      <c r="H28" s="152"/>
      <c r="I28" s="150"/>
      <c r="J28" s="152"/>
      <c r="K28" s="154"/>
      <c r="L28" s="149"/>
      <c r="M28" s="145"/>
      <c r="N28" s="134">
        <f>IF(K28="低学年",E28,"")</f>
      </c>
      <c r="O28" s="15" t="s">
        <v>198</v>
      </c>
      <c r="P28" s="96" t="s">
        <v>178</v>
      </c>
      <c r="Q28" s="97">
        <f>COUNTIF(data!$M$2:$P$31,O28)</f>
        <v>0</v>
      </c>
      <c r="R28" s="116" t="str">
        <f t="shared" si="0"/>
        <v>×</v>
      </c>
    </row>
    <row r="29" spans="1:18" s="15" customFormat="1" ht="14.25">
      <c r="A29" s="146"/>
      <c r="B29" s="19"/>
      <c r="C29" s="20"/>
      <c r="D29" s="135"/>
      <c r="E29" s="135"/>
      <c r="F29" s="145"/>
      <c r="G29" s="151"/>
      <c r="H29" s="153"/>
      <c r="I29" s="151"/>
      <c r="J29" s="153"/>
      <c r="K29" s="154"/>
      <c r="L29" s="149"/>
      <c r="M29" s="145"/>
      <c r="N29" s="135"/>
      <c r="O29" s="15" t="s">
        <v>199</v>
      </c>
      <c r="P29" s="96" t="s">
        <v>179</v>
      </c>
      <c r="Q29" s="97">
        <f>COUNTIF(data!$M$2:$P$31,O29)</f>
        <v>0</v>
      </c>
      <c r="R29" s="116" t="str">
        <f t="shared" si="0"/>
        <v>×</v>
      </c>
    </row>
    <row r="30" spans="1:18" s="15" customFormat="1" ht="14.25">
      <c r="A30" s="146">
        <v>9</v>
      </c>
      <c r="B30" s="18"/>
      <c r="C30" s="18"/>
      <c r="D30" s="134"/>
      <c r="E30" s="134"/>
      <c r="F30" s="145"/>
      <c r="G30" s="150"/>
      <c r="H30" s="152"/>
      <c r="I30" s="150"/>
      <c r="J30" s="152"/>
      <c r="K30" s="154"/>
      <c r="L30" s="149"/>
      <c r="M30" s="145"/>
      <c r="N30" s="134">
        <f>IF(K30="低学年",E30,"")</f>
      </c>
      <c r="O30" s="15" t="s">
        <v>200</v>
      </c>
      <c r="P30" s="96" t="s">
        <v>180</v>
      </c>
      <c r="Q30" s="97">
        <f>COUNTIF(data!$M$2:$P$31,O30)</f>
        <v>0</v>
      </c>
      <c r="R30" s="116" t="str">
        <f t="shared" si="0"/>
        <v>×</v>
      </c>
    </row>
    <row r="31" spans="1:18" s="15" customFormat="1" ht="14.25">
      <c r="A31" s="146"/>
      <c r="B31" s="19"/>
      <c r="C31" s="20"/>
      <c r="D31" s="135"/>
      <c r="E31" s="135"/>
      <c r="F31" s="145"/>
      <c r="G31" s="151"/>
      <c r="H31" s="153"/>
      <c r="I31" s="151"/>
      <c r="J31" s="153"/>
      <c r="K31" s="154"/>
      <c r="L31" s="149"/>
      <c r="M31" s="145"/>
      <c r="N31" s="135"/>
      <c r="O31" s="15" t="s">
        <v>201</v>
      </c>
      <c r="P31" s="96" t="s">
        <v>181</v>
      </c>
      <c r="Q31" s="97">
        <f>COUNTIF(data!$M$2:$P$31,O31)</f>
        <v>0</v>
      </c>
      <c r="R31" s="116" t="str">
        <f t="shared" si="0"/>
        <v>×</v>
      </c>
    </row>
    <row r="32" spans="1:18" s="15" customFormat="1" ht="14.25">
      <c r="A32" s="146">
        <v>10</v>
      </c>
      <c r="B32" s="18"/>
      <c r="C32" s="18"/>
      <c r="D32" s="134"/>
      <c r="E32" s="134"/>
      <c r="F32" s="145"/>
      <c r="G32" s="150"/>
      <c r="H32" s="152"/>
      <c r="I32" s="150"/>
      <c r="J32" s="152"/>
      <c r="K32" s="154"/>
      <c r="L32" s="149"/>
      <c r="M32" s="145"/>
      <c r="N32" s="134">
        <f>IF(K32="低学年",E32,"")</f>
      </c>
      <c r="O32" s="15" t="s">
        <v>202</v>
      </c>
      <c r="P32" s="96" t="s">
        <v>182</v>
      </c>
      <c r="Q32" s="97">
        <f>COUNTIF(data!$M$2:$P$31,O32)</f>
        <v>0</v>
      </c>
      <c r="R32" s="116" t="str">
        <f t="shared" si="0"/>
        <v>×</v>
      </c>
    </row>
    <row r="33" spans="1:18" s="15" customFormat="1" ht="14.25">
      <c r="A33" s="146"/>
      <c r="B33" s="19"/>
      <c r="C33" s="20"/>
      <c r="D33" s="135"/>
      <c r="E33" s="135"/>
      <c r="F33" s="145"/>
      <c r="G33" s="151"/>
      <c r="H33" s="153"/>
      <c r="I33" s="151"/>
      <c r="J33" s="153"/>
      <c r="K33" s="154"/>
      <c r="L33" s="149"/>
      <c r="M33" s="145"/>
      <c r="N33" s="135"/>
      <c r="O33" s="15" t="s">
        <v>203</v>
      </c>
      <c r="P33" s="96" t="s">
        <v>183</v>
      </c>
      <c r="Q33" s="97">
        <f>COUNTIF(data!$M$2:$P$31,O33)</f>
        <v>0</v>
      </c>
      <c r="R33" s="116" t="str">
        <f>IF(Q33=1,"○","×")</f>
        <v>×</v>
      </c>
    </row>
    <row r="34" spans="1:17" s="15" customFormat="1" ht="13.5">
      <c r="A34" s="146">
        <v>11</v>
      </c>
      <c r="B34" s="18"/>
      <c r="C34" s="18"/>
      <c r="D34" s="134"/>
      <c r="E34" s="134"/>
      <c r="F34" s="145"/>
      <c r="G34" s="150"/>
      <c r="H34" s="152"/>
      <c r="I34" s="150"/>
      <c r="J34" s="152"/>
      <c r="K34" s="154"/>
      <c r="L34" s="149"/>
      <c r="M34" s="145"/>
      <c r="N34" s="134">
        <f>IF(K34="低学年",E34,"")</f>
      </c>
      <c r="P34" s="98"/>
      <c r="Q34" s="99"/>
    </row>
    <row r="35" spans="1:17" s="15" customFormat="1" ht="14.25" thickBot="1">
      <c r="A35" s="146"/>
      <c r="B35" s="19"/>
      <c r="C35" s="20"/>
      <c r="D35" s="135"/>
      <c r="E35" s="135"/>
      <c r="F35" s="145"/>
      <c r="G35" s="151"/>
      <c r="H35" s="153"/>
      <c r="I35" s="151"/>
      <c r="J35" s="153"/>
      <c r="K35" s="154"/>
      <c r="L35" s="149"/>
      <c r="M35" s="145"/>
      <c r="N35" s="135"/>
      <c r="P35" s="100"/>
      <c r="Q35" s="101"/>
    </row>
    <row r="36" spans="1:14" s="15" customFormat="1" ht="13.5">
      <c r="A36" s="146">
        <v>12</v>
      </c>
      <c r="B36" s="18"/>
      <c r="C36" s="18"/>
      <c r="D36" s="134"/>
      <c r="E36" s="134"/>
      <c r="F36" s="145"/>
      <c r="G36" s="150"/>
      <c r="H36" s="152"/>
      <c r="I36" s="150"/>
      <c r="J36" s="152"/>
      <c r="K36" s="154"/>
      <c r="L36" s="149"/>
      <c r="M36" s="145"/>
      <c r="N36" s="134">
        <f>IF(K36="低学年",E36,"")</f>
      </c>
    </row>
    <row r="37" spans="1:14" s="15" customFormat="1" ht="13.5">
      <c r="A37" s="146"/>
      <c r="B37" s="19"/>
      <c r="C37" s="20"/>
      <c r="D37" s="135"/>
      <c r="E37" s="135"/>
      <c r="F37" s="145"/>
      <c r="G37" s="151"/>
      <c r="H37" s="153"/>
      <c r="I37" s="151"/>
      <c r="J37" s="153"/>
      <c r="K37" s="154"/>
      <c r="L37" s="149"/>
      <c r="M37" s="145"/>
      <c r="N37" s="135"/>
    </row>
    <row r="38" spans="1:14" s="15" customFormat="1" ht="13.5">
      <c r="A38" s="146">
        <v>13</v>
      </c>
      <c r="B38" s="18"/>
      <c r="C38" s="18"/>
      <c r="D38" s="134"/>
      <c r="E38" s="134"/>
      <c r="F38" s="145"/>
      <c r="G38" s="150"/>
      <c r="H38" s="152"/>
      <c r="I38" s="150"/>
      <c r="J38" s="152"/>
      <c r="K38" s="154"/>
      <c r="L38" s="149"/>
      <c r="M38" s="145"/>
      <c r="N38" s="134">
        <f>IF(K38="低学年",E38,"")</f>
      </c>
    </row>
    <row r="39" spans="1:14" s="15" customFormat="1" ht="13.5">
      <c r="A39" s="146"/>
      <c r="B39" s="19"/>
      <c r="C39" s="20"/>
      <c r="D39" s="135"/>
      <c r="E39" s="135"/>
      <c r="F39" s="145"/>
      <c r="G39" s="151"/>
      <c r="H39" s="153"/>
      <c r="I39" s="151"/>
      <c r="J39" s="153"/>
      <c r="K39" s="154"/>
      <c r="L39" s="149"/>
      <c r="M39" s="145"/>
      <c r="N39" s="135"/>
    </row>
    <row r="40" spans="1:14" s="15" customFormat="1" ht="13.5">
      <c r="A40" s="146">
        <v>14</v>
      </c>
      <c r="B40" s="18"/>
      <c r="C40" s="18"/>
      <c r="D40" s="134"/>
      <c r="E40" s="134"/>
      <c r="F40" s="145"/>
      <c r="G40" s="150"/>
      <c r="H40" s="152"/>
      <c r="I40" s="150"/>
      <c r="J40" s="152"/>
      <c r="K40" s="154"/>
      <c r="L40" s="149"/>
      <c r="M40" s="145"/>
      <c r="N40" s="134">
        <f>IF(K40="低学年",E40,"")</f>
      </c>
    </row>
    <row r="41" spans="1:14" s="15" customFormat="1" ht="13.5">
      <c r="A41" s="146"/>
      <c r="B41" s="19"/>
      <c r="C41" s="20"/>
      <c r="D41" s="135"/>
      <c r="E41" s="135"/>
      <c r="F41" s="145"/>
      <c r="G41" s="151"/>
      <c r="H41" s="153"/>
      <c r="I41" s="151"/>
      <c r="J41" s="153"/>
      <c r="K41" s="154"/>
      <c r="L41" s="149"/>
      <c r="M41" s="145"/>
      <c r="N41" s="135"/>
    </row>
    <row r="42" spans="1:14" s="15" customFormat="1" ht="13.5">
      <c r="A42" s="146">
        <v>15</v>
      </c>
      <c r="B42" s="21"/>
      <c r="C42" s="21"/>
      <c r="D42" s="134"/>
      <c r="E42" s="134"/>
      <c r="F42" s="145"/>
      <c r="G42" s="150"/>
      <c r="H42" s="152"/>
      <c r="I42" s="150"/>
      <c r="J42" s="152"/>
      <c r="K42" s="154"/>
      <c r="L42" s="149"/>
      <c r="M42" s="145"/>
      <c r="N42" s="134">
        <f>IF(K42="低学年",E42,"")</f>
      </c>
    </row>
    <row r="43" spans="1:14" s="15" customFormat="1" ht="13.5">
      <c r="A43" s="146"/>
      <c r="B43" s="16"/>
      <c r="C43" s="17"/>
      <c r="D43" s="135"/>
      <c r="E43" s="135"/>
      <c r="F43" s="145"/>
      <c r="G43" s="151"/>
      <c r="H43" s="153"/>
      <c r="I43" s="151"/>
      <c r="J43" s="153"/>
      <c r="K43" s="154"/>
      <c r="L43" s="149"/>
      <c r="M43" s="145"/>
      <c r="N43" s="135"/>
    </row>
    <row r="44" spans="1:14" s="15" customFormat="1" ht="13.5">
      <c r="A44" s="146">
        <v>16</v>
      </c>
      <c r="B44" s="21"/>
      <c r="C44" s="21"/>
      <c r="D44" s="134"/>
      <c r="E44" s="134"/>
      <c r="F44" s="145"/>
      <c r="G44" s="150"/>
      <c r="H44" s="152"/>
      <c r="I44" s="150"/>
      <c r="J44" s="152"/>
      <c r="K44" s="154"/>
      <c r="L44" s="149"/>
      <c r="M44" s="145"/>
      <c r="N44" s="134">
        <f>IF(K44="低学年",E44,"")</f>
      </c>
    </row>
    <row r="45" spans="1:14" s="15" customFormat="1" ht="13.5">
      <c r="A45" s="146"/>
      <c r="B45" s="16"/>
      <c r="C45" s="17"/>
      <c r="D45" s="135"/>
      <c r="E45" s="135"/>
      <c r="F45" s="145"/>
      <c r="G45" s="151"/>
      <c r="H45" s="153"/>
      <c r="I45" s="151"/>
      <c r="J45" s="153"/>
      <c r="K45" s="154"/>
      <c r="L45" s="149"/>
      <c r="M45" s="145"/>
      <c r="N45" s="135"/>
    </row>
    <row r="46" spans="1:14" s="15" customFormat="1" ht="13.5">
      <c r="A46" s="146">
        <v>17</v>
      </c>
      <c r="B46" s="21"/>
      <c r="C46" s="21"/>
      <c r="D46" s="134"/>
      <c r="E46" s="134"/>
      <c r="F46" s="145"/>
      <c r="G46" s="150"/>
      <c r="H46" s="152"/>
      <c r="I46" s="150"/>
      <c r="J46" s="152"/>
      <c r="K46" s="154"/>
      <c r="L46" s="149"/>
      <c r="M46" s="145"/>
      <c r="N46" s="134">
        <f>IF(K46="低学年",E46,"")</f>
      </c>
    </row>
    <row r="47" spans="1:14" s="15" customFormat="1" ht="13.5">
      <c r="A47" s="146"/>
      <c r="B47" s="16"/>
      <c r="C47" s="17"/>
      <c r="D47" s="135"/>
      <c r="E47" s="135"/>
      <c r="F47" s="145"/>
      <c r="G47" s="151"/>
      <c r="H47" s="153"/>
      <c r="I47" s="151"/>
      <c r="J47" s="153"/>
      <c r="K47" s="154"/>
      <c r="L47" s="149"/>
      <c r="M47" s="145"/>
      <c r="N47" s="135"/>
    </row>
    <row r="48" spans="1:14" s="15" customFormat="1" ht="13.5">
      <c r="A48" s="146">
        <v>18</v>
      </c>
      <c r="B48" s="21"/>
      <c r="C48" s="21"/>
      <c r="D48" s="134"/>
      <c r="E48" s="134"/>
      <c r="F48" s="145"/>
      <c r="G48" s="150"/>
      <c r="H48" s="152"/>
      <c r="I48" s="150"/>
      <c r="J48" s="152"/>
      <c r="K48" s="154"/>
      <c r="L48" s="149"/>
      <c r="M48" s="145"/>
      <c r="N48" s="134">
        <f>IF(K48="低学年",E48,"")</f>
      </c>
    </row>
    <row r="49" spans="1:14" s="15" customFormat="1" ht="13.5">
      <c r="A49" s="146"/>
      <c r="B49" s="16"/>
      <c r="C49" s="17"/>
      <c r="D49" s="135"/>
      <c r="E49" s="135"/>
      <c r="F49" s="145"/>
      <c r="G49" s="151"/>
      <c r="H49" s="153"/>
      <c r="I49" s="151"/>
      <c r="J49" s="153"/>
      <c r="K49" s="154"/>
      <c r="L49" s="149"/>
      <c r="M49" s="145"/>
      <c r="N49" s="135"/>
    </row>
    <row r="50" spans="1:14" s="15" customFormat="1" ht="13.5">
      <c r="A50" s="146">
        <v>19</v>
      </c>
      <c r="B50" s="21"/>
      <c r="C50" s="21"/>
      <c r="D50" s="134"/>
      <c r="E50" s="134"/>
      <c r="F50" s="145"/>
      <c r="G50" s="150"/>
      <c r="H50" s="152"/>
      <c r="I50" s="150"/>
      <c r="J50" s="152"/>
      <c r="K50" s="154"/>
      <c r="L50" s="149"/>
      <c r="M50" s="145"/>
      <c r="N50" s="134">
        <f>IF(K50="低学年",E50,"")</f>
      </c>
    </row>
    <row r="51" spans="1:14" s="15" customFormat="1" ht="13.5">
      <c r="A51" s="146"/>
      <c r="B51" s="16"/>
      <c r="C51" s="17"/>
      <c r="D51" s="135"/>
      <c r="E51" s="135"/>
      <c r="F51" s="145"/>
      <c r="G51" s="151"/>
      <c r="H51" s="153"/>
      <c r="I51" s="151"/>
      <c r="J51" s="153"/>
      <c r="K51" s="154"/>
      <c r="L51" s="149"/>
      <c r="M51" s="145"/>
      <c r="N51" s="135"/>
    </row>
    <row r="52" spans="1:14" s="15" customFormat="1" ht="13.5">
      <c r="A52" s="146">
        <v>20</v>
      </c>
      <c r="B52" s="21">
        <f>ASC(PHONETIC(B53))</f>
      </c>
      <c r="C52" s="21">
        <f>ASC(PHONETIC(C53))</f>
      </c>
      <c r="D52" s="134"/>
      <c r="E52" s="134"/>
      <c r="F52" s="145"/>
      <c r="G52" s="150"/>
      <c r="H52" s="152"/>
      <c r="I52" s="150"/>
      <c r="J52" s="152"/>
      <c r="K52" s="154"/>
      <c r="L52" s="149"/>
      <c r="M52" s="145"/>
      <c r="N52" s="134">
        <f>IF(K52="低学年",E52,"")</f>
      </c>
    </row>
    <row r="53" spans="1:14" s="15" customFormat="1" ht="13.5">
      <c r="A53" s="146"/>
      <c r="B53" s="16"/>
      <c r="C53" s="17"/>
      <c r="D53" s="135"/>
      <c r="E53" s="135"/>
      <c r="F53" s="145"/>
      <c r="G53" s="151"/>
      <c r="H53" s="153"/>
      <c r="I53" s="151"/>
      <c r="J53" s="153"/>
      <c r="K53" s="154"/>
      <c r="L53" s="149"/>
      <c r="M53" s="145"/>
      <c r="N53" s="135"/>
    </row>
    <row r="54" spans="1:14" s="15" customFormat="1" ht="13.5">
      <c r="A54" s="146">
        <v>21</v>
      </c>
      <c r="B54" s="21">
        <f>ASC(PHONETIC(B55))</f>
      </c>
      <c r="C54" s="21">
        <f>ASC(PHONETIC(C55))</f>
      </c>
      <c r="D54" s="134"/>
      <c r="E54" s="134"/>
      <c r="F54" s="145"/>
      <c r="G54" s="150"/>
      <c r="H54" s="152"/>
      <c r="I54" s="150"/>
      <c r="J54" s="152"/>
      <c r="K54" s="154"/>
      <c r="L54" s="149"/>
      <c r="M54" s="145"/>
      <c r="N54" s="134">
        <f>IF(K54="低学年",E54,"")</f>
      </c>
    </row>
    <row r="55" spans="1:14" s="15" customFormat="1" ht="13.5">
      <c r="A55" s="146"/>
      <c r="B55" s="16"/>
      <c r="C55" s="17"/>
      <c r="D55" s="135"/>
      <c r="E55" s="135"/>
      <c r="F55" s="145"/>
      <c r="G55" s="151"/>
      <c r="H55" s="153"/>
      <c r="I55" s="151"/>
      <c r="J55" s="153"/>
      <c r="K55" s="154"/>
      <c r="L55" s="149"/>
      <c r="M55" s="145"/>
      <c r="N55" s="135"/>
    </row>
    <row r="56" spans="1:14" s="15" customFormat="1" ht="13.5">
      <c r="A56" s="146">
        <v>22</v>
      </c>
      <c r="B56" s="21">
        <f>ASC(PHONETIC(B57))</f>
      </c>
      <c r="C56" s="21">
        <f>ASC(PHONETIC(C57))</f>
      </c>
      <c r="D56" s="134"/>
      <c r="E56" s="134"/>
      <c r="F56" s="145"/>
      <c r="G56" s="150"/>
      <c r="H56" s="152"/>
      <c r="I56" s="150"/>
      <c r="J56" s="152"/>
      <c r="K56" s="154"/>
      <c r="L56" s="149"/>
      <c r="M56" s="145"/>
      <c r="N56" s="134">
        <f>IF(K56="低学年",E56,"")</f>
      </c>
    </row>
    <row r="57" spans="1:14" s="15" customFormat="1" ht="13.5">
      <c r="A57" s="146"/>
      <c r="B57" s="16"/>
      <c r="C57" s="17"/>
      <c r="D57" s="135"/>
      <c r="E57" s="135"/>
      <c r="F57" s="145"/>
      <c r="G57" s="151"/>
      <c r="H57" s="153"/>
      <c r="I57" s="151"/>
      <c r="J57" s="153"/>
      <c r="K57" s="154"/>
      <c r="L57" s="149"/>
      <c r="M57" s="145"/>
      <c r="N57" s="135"/>
    </row>
    <row r="58" spans="1:14" s="15" customFormat="1" ht="13.5">
      <c r="A58" s="146">
        <v>23</v>
      </c>
      <c r="B58" s="21">
        <f>ASC(PHONETIC(B59))</f>
      </c>
      <c r="C58" s="21">
        <f>ASC(PHONETIC(C59))</f>
      </c>
      <c r="D58" s="134"/>
      <c r="E58" s="134"/>
      <c r="F58" s="145"/>
      <c r="G58" s="150"/>
      <c r="H58" s="152"/>
      <c r="I58" s="150"/>
      <c r="J58" s="152"/>
      <c r="K58" s="154"/>
      <c r="L58" s="149"/>
      <c r="M58" s="145"/>
      <c r="N58" s="134">
        <f>IF(K58="低学年",E58,"")</f>
      </c>
    </row>
    <row r="59" spans="1:14" s="15" customFormat="1" ht="13.5">
      <c r="A59" s="146"/>
      <c r="B59" s="16"/>
      <c r="C59" s="17"/>
      <c r="D59" s="135"/>
      <c r="E59" s="135"/>
      <c r="F59" s="145"/>
      <c r="G59" s="151"/>
      <c r="H59" s="153"/>
      <c r="I59" s="151"/>
      <c r="J59" s="153"/>
      <c r="K59" s="154"/>
      <c r="L59" s="149"/>
      <c r="M59" s="145"/>
      <c r="N59" s="135"/>
    </row>
    <row r="60" spans="1:14" s="15" customFormat="1" ht="13.5">
      <c r="A60" s="146">
        <v>24</v>
      </c>
      <c r="B60" s="21">
        <f>ASC(PHONETIC(B61))</f>
      </c>
      <c r="C60" s="21">
        <f>ASC(PHONETIC(C61))</f>
      </c>
      <c r="D60" s="134"/>
      <c r="E60" s="134"/>
      <c r="F60" s="145"/>
      <c r="G60" s="150"/>
      <c r="H60" s="152"/>
      <c r="I60" s="150"/>
      <c r="J60" s="152"/>
      <c r="K60" s="154"/>
      <c r="L60" s="149"/>
      <c r="M60" s="145"/>
      <c r="N60" s="134">
        <f>IF(K60="低学年",E60,"")</f>
      </c>
    </row>
    <row r="61" spans="1:14" s="15" customFormat="1" ht="13.5">
      <c r="A61" s="146"/>
      <c r="B61" s="16"/>
      <c r="C61" s="17"/>
      <c r="D61" s="135"/>
      <c r="E61" s="135"/>
      <c r="F61" s="145"/>
      <c r="G61" s="151"/>
      <c r="H61" s="153"/>
      <c r="I61" s="151"/>
      <c r="J61" s="153"/>
      <c r="K61" s="154"/>
      <c r="L61" s="149"/>
      <c r="M61" s="145"/>
      <c r="N61" s="135"/>
    </row>
    <row r="62" spans="1:14" s="15" customFormat="1" ht="13.5">
      <c r="A62" s="146">
        <v>25</v>
      </c>
      <c r="B62" s="21">
        <f>ASC(PHONETIC(B63))</f>
      </c>
      <c r="C62" s="21">
        <f>ASC(PHONETIC(C63))</f>
      </c>
      <c r="D62" s="134"/>
      <c r="E62" s="134"/>
      <c r="F62" s="145"/>
      <c r="G62" s="150"/>
      <c r="H62" s="152"/>
      <c r="I62" s="150"/>
      <c r="J62" s="152"/>
      <c r="K62" s="154"/>
      <c r="L62" s="149"/>
      <c r="M62" s="145"/>
      <c r="N62" s="134">
        <f>IF(K62="低学年",E62,"")</f>
      </c>
    </row>
    <row r="63" spans="1:14" s="15" customFormat="1" ht="13.5">
      <c r="A63" s="146"/>
      <c r="B63" s="16"/>
      <c r="C63" s="17"/>
      <c r="D63" s="135"/>
      <c r="E63" s="135"/>
      <c r="F63" s="145"/>
      <c r="G63" s="151"/>
      <c r="H63" s="153"/>
      <c r="I63" s="151"/>
      <c r="J63" s="153"/>
      <c r="K63" s="154"/>
      <c r="L63" s="149"/>
      <c r="M63" s="145"/>
      <c r="N63" s="135"/>
    </row>
    <row r="64" spans="1:14" s="15" customFormat="1" ht="13.5">
      <c r="A64" s="146">
        <v>26</v>
      </c>
      <c r="B64" s="21">
        <f>ASC(PHONETIC(B65))</f>
      </c>
      <c r="C64" s="21">
        <f>ASC(PHONETIC(C65))</f>
      </c>
      <c r="D64" s="134"/>
      <c r="E64" s="134"/>
      <c r="F64" s="145"/>
      <c r="G64" s="150"/>
      <c r="H64" s="152"/>
      <c r="I64" s="150"/>
      <c r="J64" s="152"/>
      <c r="K64" s="154"/>
      <c r="L64" s="149"/>
      <c r="M64" s="145"/>
      <c r="N64" s="134">
        <f>IF(K64="低学年",E64,"")</f>
      </c>
    </row>
    <row r="65" spans="1:14" s="15" customFormat="1" ht="13.5">
      <c r="A65" s="146"/>
      <c r="B65" s="16"/>
      <c r="C65" s="17"/>
      <c r="D65" s="135"/>
      <c r="E65" s="135"/>
      <c r="F65" s="145"/>
      <c r="G65" s="151"/>
      <c r="H65" s="153"/>
      <c r="I65" s="151"/>
      <c r="J65" s="153"/>
      <c r="K65" s="154"/>
      <c r="L65" s="149"/>
      <c r="M65" s="145"/>
      <c r="N65" s="135"/>
    </row>
    <row r="66" spans="1:14" s="15" customFormat="1" ht="13.5">
      <c r="A66" s="146">
        <v>27</v>
      </c>
      <c r="B66" s="21">
        <f>ASC(PHONETIC(B67))</f>
      </c>
      <c r="C66" s="21">
        <f>ASC(PHONETIC(C67))</f>
      </c>
      <c r="D66" s="134"/>
      <c r="E66" s="134"/>
      <c r="F66" s="145"/>
      <c r="G66" s="150"/>
      <c r="H66" s="152"/>
      <c r="I66" s="150"/>
      <c r="J66" s="152"/>
      <c r="K66" s="154"/>
      <c r="L66" s="149"/>
      <c r="M66" s="145"/>
      <c r="N66" s="134">
        <f>IF(K66="低学年",E66,"")</f>
      </c>
    </row>
    <row r="67" spans="1:14" s="15" customFormat="1" ht="13.5">
      <c r="A67" s="146"/>
      <c r="B67" s="16"/>
      <c r="C67" s="17"/>
      <c r="D67" s="135"/>
      <c r="E67" s="135"/>
      <c r="F67" s="145"/>
      <c r="G67" s="151"/>
      <c r="H67" s="153"/>
      <c r="I67" s="151"/>
      <c r="J67" s="153"/>
      <c r="K67" s="154"/>
      <c r="L67" s="149"/>
      <c r="M67" s="145"/>
      <c r="N67" s="135"/>
    </row>
    <row r="68" spans="1:14" s="15" customFormat="1" ht="13.5">
      <c r="A68" s="146">
        <v>28</v>
      </c>
      <c r="B68" s="21">
        <f>ASC(PHONETIC(B69))</f>
      </c>
      <c r="C68" s="21">
        <f>ASC(PHONETIC(C69))</f>
      </c>
      <c r="D68" s="134"/>
      <c r="E68" s="134"/>
      <c r="F68" s="145"/>
      <c r="G68" s="150"/>
      <c r="H68" s="152"/>
      <c r="I68" s="150"/>
      <c r="J68" s="152"/>
      <c r="K68" s="154"/>
      <c r="L68" s="149"/>
      <c r="M68" s="145"/>
      <c r="N68" s="134">
        <f>IF(K68="低学年",E68,"")</f>
      </c>
    </row>
    <row r="69" spans="1:14" s="15" customFormat="1" ht="13.5">
      <c r="A69" s="146"/>
      <c r="B69" s="16"/>
      <c r="C69" s="17"/>
      <c r="D69" s="135"/>
      <c r="E69" s="135"/>
      <c r="F69" s="145"/>
      <c r="G69" s="151"/>
      <c r="H69" s="153"/>
      <c r="I69" s="151"/>
      <c r="J69" s="153"/>
      <c r="K69" s="154"/>
      <c r="L69" s="149"/>
      <c r="M69" s="145"/>
      <c r="N69" s="135"/>
    </row>
    <row r="70" spans="1:14" s="15" customFormat="1" ht="13.5">
      <c r="A70" s="146">
        <v>29</v>
      </c>
      <c r="B70" s="21">
        <f>ASC(PHONETIC(B71))</f>
      </c>
      <c r="C70" s="21">
        <f>ASC(PHONETIC(C71))</f>
      </c>
      <c r="D70" s="134"/>
      <c r="E70" s="134"/>
      <c r="F70" s="145"/>
      <c r="G70" s="150"/>
      <c r="H70" s="152"/>
      <c r="I70" s="150"/>
      <c r="J70" s="152"/>
      <c r="K70" s="154"/>
      <c r="L70" s="149"/>
      <c r="M70" s="145"/>
      <c r="N70" s="134">
        <f>IF(K70="低学年",E70,"")</f>
      </c>
    </row>
    <row r="71" spans="1:14" s="15" customFormat="1" ht="13.5">
      <c r="A71" s="146"/>
      <c r="B71" s="16"/>
      <c r="C71" s="17"/>
      <c r="D71" s="135"/>
      <c r="E71" s="135"/>
      <c r="F71" s="145"/>
      <c r="G71" s="151"/>
      <c r="H71" s="153"/>
      <c r="I71" s="151"/>
      <c r="J71" s="153"/>
      <c r="K71" s="154"/>
      <c r="L71" s="149"/>
      <c r="M71" s="145"/>
      <c r="N71" s="135"/>
    </row>
    <row r="72" spans="1:14" s="15" customFormat="1" ht="13.5">
      <c r="A72" s="146">
        <v>30</v>
      </c>
      <c r="B72" s="21">
        <f>ASC(PHONETIC(B73))</f>
      </c>
      <c r="C72" s="21">
        <f>ASC(PHONETIC(C73))</f>
      </c>
      <c r="D72" s="134"/>
      <c r="E72" s="134"/>
      <c r="F72" s="145"/>
      <c r="G72" s="150"/>
      <c r="H72" s="152"/>
      <c r="I72" s="150"/>
      <c r="J72" s="152"/>
      <c r="K72" s="154"/>
      <c r="L72" s="149"/>
      <c r="M72" s="145"/>
      <c r="N72" s="134">
        <f>IF(K72="低学年",E72,"")</f>
      </c>
    </row>
    <row r="73" spans="1:14" s="15" customFormat="1" ht="13.5">
      <c r="A73" s="146"/>
      <c r="B73" s="16"/>
      <c r="C73" s="17"/>
      <c r="D73" s="135"/>
      <c r="E73" s="135"/>
      <c r="F73" s="145"/>
      <c r="G73" s="151"/>
      <c r="H73" s="153"/>
      <c r="I73" s="151"/>
      <c r="J73" s="153"/>
      <c r="K73" s="154"/>
      <c r="L73" s="149"/>
      <c r="M73" s="145"/>
      <c r="N73" s="135"/>
    </row>
    <row r="75" spans="1:13" ht="18">
      <c r="A75" s="173" t="s">
        <v>21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</row>
    <row r="76" ht="9" customHeight="1"/>
    <row r="77" spans="9:13" ht="13.5" customHeight="1">
      <c r="I77" s="174" t="s">
        <v>239</v>
      </c>
      <c r="J77" s="174"/>
      <c r="K77" s="174"/>
      <c r="L77" s="174"/>
      <c r="M77" s="174"/>
    </row>
    <row r="78" ht="9" customHeight="1"/>
    <row r="79" spans="1:13" ht="24">
      <c r="A79" s="175"/>
      <c r="B79" s="175"/>
      <c r="C79" s="176" t="s">
        <v>256</v>
      </c>
      <c r="D79" s="176"/>
      <c r="E79" s="176"/>
      <c r="F79" s="176"/>
      <c r="H79" s="7" t="s">
        <v>261</v>
      </c>
      <c r="I79" s="177"/>
      <c r="J79" s="177"/>
      <c r="K79" s="177"/>
      <c r="L79" s="177"/>
      <c r="M79" s="8" t="s">
        <v>15</v>
      </c>
    </row>
    <row r="133" spans="1:6" ht="13.5">
      <c r="A133" s="11" t="s">
        <v>28</v>
      </c>
      <c r="B133" s="11" t="s">
        <v>6</v>
      </c>
      <c r="C133" s="12"/>
      <c r="D133" s="12"/>
      <c r="E133" s="11" t="s">
        <v>29</v>
      </c>
      <c r="F133" s="11" t="s">
        <v>7</v>
      </c>
    </row>
    <row r="134" spans="1:6" ht="13.5">
      <c r="A134" s="11" t="s">
        <v>39</v>
      </c>
      <c r="B134" s="11" t="s">
        <v>42</v>
      </c>
      <c r="C134" s="12"/>
      <c r="D134" s="12"/>
      <c r="E134" s="11" t="s">
        <v>37</v>
      </c>
      <c r="F134" s="11" t="s">
        <v>43</v>
      </c>
    </row>
    <row r="135" spans="1:6" ht="13.5">
      <c r="A135" s="11" t="s">
        <v>40</v>
      </c>
      <c r="B135" s="11" t="s">
        <v>44</v>
      </c>
      <c r="C135" s="12"/>
      <c r="D135" s="12"/>
      <c r="E135" s="11" t="s">
        <v>20</v>
      </c>
      <c r="F135" s="11"/>
    </row>
    <row r="136" spans="1:6" ht="13.5">
      <c r="A136" s="11" t="s">
        <v>41</v>
      </c>
      <c r="B136" s="11" t="s">
        <v>45</v>
      </c>
      <c r="C136" s="12"/>
      <c r="D136" s="12"/>
      <c r="E136" s="11"/>
      <c r="F136" s="11"/>
    </row>
    <row r="137" spans="1:6" ht="13.5">
      <c r="A137" s="11" t="s">
        <v>20</v>
      </c>
      <c r="B137" s="11" t="s">
        <v>46</v>
      </c>
      <c r="C137" s="12"/>
      <c r="D137" s="12"/>
      <c r="E137" s="11"/>
      <c r="F137" s="11"/>
    </row>
    <row r="138" spans="1:6" ht="13.5">
      <c r="A138" s="11" t="s">
        <v>37</v>
      </c>
      <c r="B138" s="11" t="s">
        <v>47</v>
      </c>
      <c r="C138" s="12"/>
      <c r="D138" s="12"/>
      <c r="E138" s="11"/>
      <c r="F138" s="11"/>
    </row>
    <row r="139" spans="1:6" ht="13.5">
      <c r="A139" s="11"/>
      <c r="B139" s="11" t="s">
        <v>48</v>
      </c>
      <c r="C139" s="12"/>
      <c r="D139" s="12"/>
      <c r="E139" s="11"/>
      <c r="F139" s="11"/>
    </row>
    <row r="140" spans="1:6" ht="13.5">
      <c r="A140" s="11"/>
      <c r="B140" s="11" t="s">
        <v>49</v>
      </c>
      <c r="C140" s="12"/>
      <c r="D140" s="12"/>
      <c r="E140" s="11"/>
      <c r="F140" s="11"/>
    </row>
    <row r="141" spans="1:6" ht="13.5">
      <c r="A141" s="11"/>
      <c r="B141" s="11" t="s">
        <v>32</v>
      </c>
      <c r="C141" s="12"/>
      <c r="D141" s="12"/>
      <c r="E141" s="11"/>
      <c r="F141" s="11"/>
    </row>
    <row r="142" spans="1:6" ht="13.5">
      <c r="A142" s="11"/>
      <c r="B142" s="11" t="s">
        <v>34</v>
      </c>
      <c r="C142" s="12"/>
      <c r="D142" s="12"/>
      <c r="E142" s="11"/>
      <c r="F142" s="11"/>
    </row>
    <row r="143" spans="1:6" ht="13.5">
      <c r="A143" s="11"/>
      <c r="B143" s="11" t="s">
        <v>33</v>
      </c>
      <c r="C143" s="12"/>
      <c r="D143" s="12"/>
      <c r="E143" s="11"/>
      <c r="F143" s="11"/>
    </row>
    <row r="144" spans="1:6" ht="13.5">
      <c r="A144" s="11"/>
      <c r="B144" s="11" t="s">
        <v>35</v>
      </c>
      <c r="C144" s="12"/>
      <c r="D144" s="12"/>
      <c r="E144" s="11"/>
      <c r="F144" s="11"/>
    </row>
    <row r="145" spans="1:6" ht="13.5">
      <c r="A145" s="11"/>
      <c r="B145" s="11" t="s">
        <v>36</v>
      </c>
      <c r="C145" s="12"/>
      <c r="D145" s="12"/>
      <c r="E145" s="11"/>
      <c r="F145" s="11"/>
    </row>
    <row r="146" spans="1:6" ht="13.5">
      <c r="A146"/>
      <c r="B146" s="11" t="s">
        <v>69</v>
      </c>
      <c r="C146"/>
      <c r="D146"/>
      <c r="E146"/>
      <c r="F146"/>
    </row>
    <row r="147" spans="1:6" ht="13.5">
      <c r="A147"/>
      <c r="B147" s="51" t="s">
        <v>152</v>
      </c>
      <c r="C147" s="9"/>
      <c r="D147" s="9"/>
      <c r="E147"/>
      <c r="F147"/>
    </row>
    <row r="148" spans="1:6" ht="13.5">
      <c r="A148"/>
      <c r="B148"/>
      <c r="C148" s="9"/>
      <c r="D148" s="9"/>
      <c r="E148"/>
      <c r="F148"/>
    </row>
    <row r="149" spans="1:6" ht="13.5">
      <c r="A149"/>
      <c r="B149"/>
      <c r="C149" s="9"/>
      <c r="D149" s="9"/>
      <c r="E149"/>
      <c r="F149"/>
    </row>
    <row r="150" spans="1:6" ht="13.5">
      <c r="A150"/>
      <c r="B150"/>
      <c r="C150" s="9"/>
      <c r="D150" s="9"/>
      <c r="E150"/>
      <c r="F150"/>
    </row>
    <row r="151" spans="1:6" ht="13.5">
      <c r="A151"/>
      <c r="B151"/>
      <c r="C151" s="10"/>
      <c r="D151" s="10"/>
      <c r="E151"/>
      <c r="F151"/>
    </row>
    <row r="152" spans="1:6" ht="13.5">
      <c r="A152"/>
      <c r="B152"/>
      <c r="C152" s="9"/>
      <c r="D152" s="9"/>
      <c r="E152"/>
      <c r="F152"/>
    </row>
    <row r="153" spans="1:6" ht="13.5">
      <c r="A153"/>
      <c r="B153"/>
      <c r="C153" s="9"/>
      <c r="D153" s="9"/>
      <c r="E153"/>
      <c r="F153"/>
    </row>
    <row r="154" spans="1:6" ht="13.5">
      <c r="A154"/>
      <c r="B154"/>
      <c r="C154" s="9"/>
      <c r="D154" s="9"/>
      <c r="E154"/>
      <c r="F154"/>
    </row>
  </sheetData>
  <sheetProtection/>
  <mergeCells count="402">
    <mergeCell ref="B3:E3"/>
    <mergeCell ref="A6:M6"/>
    <mergeCell ref="A7:M7"/>
    <mergeCell ref="A8:M8"/>
    <mergeCell ref="Q10:Q11"/>
    <mergeCell ref="P10:P11"/>
    <mergeCell ref="L3:M3"/>
    <mergeCell ref="L4:M4"/>
    <mergeCell ref="L72:L73"/>
    <mergeCell ref="M72:M73"/>
    <mergeCell ref="L70:L71"/>
    <mergeCell ref="M70:M71"/>
    <mergeCell ref="L60:L61"/>
    <mergeCell ref="M60:M61"/>
    <mergeCell ref="M52:M53"/>
    <mergeCell ref="L46:L47"/>
    <mergeCell ref="A72:A73"/>
    <mergeCell ref="E72:E73"/>
    <mergeCell ref="F72:F73"/>
    <mergeCell ref="G72:G73"/>
    <mergeCell ref="H72:H73"/>
    <mergeCell ref="I72:I73"/>
    <mergeCell ref="J72:J73"/>
    <mergeCell ref="K72:K73"/>
    <mergeCell ref="L68:L69"/>
    <mergeCell ref="M68:M69"/>
    <mergeCell ref="A70:A71"/>
    <mergeCell ref="E70:E71"/>
    <mergeCell ref="F70:F71"/>
    <mergeCell ref="G70:G71"/>
    <mergeCell ref="H70:H71"/>
    <mergeCell ref="I70:I71"/>
    <mergeCell ref="J70:J71"/>
    <mergeCell ref="K70:K71"/>
    <mergeCell ref="L66:L67"/>
    <mergeCell ref="M66:M67"/>
    <mergeCell ref="A68:A69"/>
    <mergeCell ref="E68:E69"/>
    <mergeCell ref="F68:F69"/>
    <mergeCell ref="G68:G69"/>
    <mergeCell ref="H68:H69"/>
    <mergeCell ref="I68:I69"/>
    <mergeCell ref="J68:J69"/>
    <mergeCell ref="K68:K69"/>
    <mergeCell ref="L64:L65"/>
    <mergeCell ref="M64:M65"/>
    <mergeCell ref="A66:A67"/>
    <mergeCell ref="E66:E67"/>
    <mergeCell ref="F66:F67"/>
    <mergeCell ref="G66:G67"/>
    <mergeCell ref="H66:H67"/>
    <mergeCell ref="I66:I67"/>
    <mergeCell ref="J66:J67"/>
    <mergeCell ref="K66:K67"/>
    <mergeCell ref="L62:L63"/>
    <mergeCell ref="M62:M63"/>
    <mergeCell ref="A64:A65"/>
    <mergeCell ref="E64:E65"/>
    <mergeCell ref="F64:F65"/>
    <mergeCell ref="G64:G65"/>
    <mergeCell ref="H64:H65"/>
    <mergeCell ref="I64:I65"/>
    <mergeCell ref="J64:J65"/>
    <mergeCell ref="K64:K65"/>
    <mergeCell ref="H62:H63"/>
    <mergeCell ref="I62:I63"/>
    <mergeCell ref="J62:J63"/>
    <mergeCell ref="K62:K63"/>
    <mergeCell ref="A62:A63"/>
    <mergeCell ref="E62:E63"/>
    <mergeCell ref="F62:F63"/>
    <mergeCell ref="G62:G63"/>
    <mergeCell ref="D62:D63"/>
    <mergeCell ref="J60:J61"/>
    <mergeCell ref="K60:K61"/>
    <mergeCell ref="F60:F61"/>
    <mergeCell ref="G60:G61"/>
    <mergeCell ref="H60:H61"/>
    <mergeCell ref="I60:I61"/>
    <mergeCell ref="A75:M75"/>
    <mergeCell ref="I77:M77"/>
    <mergeCell ref="A79:B79"/>
    <mergeCell ref="C79:F79"/>
    <mergeCell ref="I79:L79"/>
    <mergeCell ref="J12:J13"/>
    <mergeCell ref="K12:K13"/>
    <mergeCell ref="L12:L13"/>
    <mergeCell ref="M12:M13"/>
    <mergeCell ref="F12:F13"/>
    <mergeCell ref="G12:G13"/>
    <mergeCell ref="H12:H13"/>
    <mergeCell ref="I12:I13"/>
    <mergeCell ref="A12:A13"/>
    <mergeCell ref="E12:E13"/>
    <mergeCell ref="A54:A55"/>
    <mergeCell ref="E54:E55"/>
    <mergeCell ref="A18:A19"/>
    <mergeCell ref="A20:A21"/>
    <mergeCell ref="A42:A43"/>
    <mergeCell ref="A56:A57"/>
    <mergeCell ref="E56:E57"/>
    <mergeCell ref="A58:A59"/>
    <mergeCell ref="E58:E59"/>
    <mergeCell ref="A60:A61"/>
    <mergeCell ref="E60:E61"/>
    <mergeCell ref="D56:D57"/>
    <mergeCell ref="D58:D59"/>
    <mergeCell ref="D60:D61"/>
    <mergeCell ref="M50:M51"/>
    <mergeCell ref="L50:L51"/>
    <mergeCell ref="E50:E51"/>
    <mergeCell ref="F50:F51"/>
    <mergeCell ref="G50:G51"/>
    <mergeCell ref="H50:H51"/>
    <mergeCell ref="K50:K51"/>
    <mergeCell ref="A32:A33"/>
    <mergeCell ref="A24:A25"/>
    <mergeCell ref="A26:A27"/>
    <mergeCell ref="A28:A29"/>
    <mergeCell ref="J48:J49"/>
    <mergeCell ref="E48:E49"/>
    <mergeCell ref="A30:A31"/>
    <mergeCell ref="A34:A35"/>
    <mergeCell ref="A40:A41"/>
    <mergeCell ref="J40:J41"/>
    <mergeCell ref="A22:A23"/>
    <mergeCell ref="A52:A53"/>
    <mergeCell ref="E52:E53"/>
    <mergeCell ref="E46:E47"/>
    <mergeCell ref="E40:E41"/>
    <mergeCell ref="A46:A47"/>
    <mergeCell ref="A36:A37"/>
    <mergeCell ref="A38:A39"/>
    <mergeCell ref="A44:A45"/>
    <mergeCell ref="E30:E31"/>
    <mergeCell ref="L52:L53"/>
    <mergeCell ref="A48:A49"/>
    <mergeCell ref="A50:A51"/>
    <mergeCell ref="L48:L49"/>
    <mergeCell ref="M48:M49"/>
    <mergeCell ref="J50:J51"/>
    <mergeCell ref="G48:G49"/>
    <mergeCell ref="H48:H49"/>
    <mergeCell ref="F48:F49"/>
    <mergeCell ref="I50:I51"/>
    <mergeCell ref="A1:M1"/>
    <mergeCell ref="H44:H45"/>
    <mergeCell ref="I44:I45"/>
    <mergeCell ref="J44:J45"/>
    <mergeCell ref="H42:H43"/>
    <mergeCell ref="E38:E39"/>
    <mergeCell ref="F38:F39"/>
    <mergeCell ref="M42:M43"/>
    <mergeCell ref="E44:E45"/>
    <mergeCell ref="M40:M41"/>
    <mergeCell ref="M46:M47"/>
    <mergeCell ref="K44:K45"/>
    <mergeCell ref="M44:M45"/>
    <mergeCell ref="K46:K47"/>
    <mergeCell ref="F46:F47"/>
    <mergeCell ref="G46:G47"/>
    <mergeCell ref="H46:H47"/>
    <mergeCell ref="G44:G45"/>
    <mergeCell ref="J46:J47"/>
    <mergeCell ref="I46:I47"/>
    <mergeCell ref="F54:F55"/>
    <mergeCell ref="G54:G55"/>
    <mergeCell ref="F52:F53"/>
    <mergeCell ref="G52:G53"/>
    <mergeCell ref="K54:K55"/>
    <mergeCell ref="H54:H55"/>
    <mergeCell ref="I54:I55"/>
    <mergeCell ref="I52:I53"/>
    <mergeCell ref="K52:K53"/>
    <mergeCell ref="J52:J53"/>
    <mergeCell ref="L42:L43"/>
    <mergeCell ref="F44:F45"/>
    <mergeCell ref="E42:E43"/>
    <mergeCell ref="F42:F43"/>
    <mergeCell ref="G42:G43"/>
    <mergeCell ref="I42:I43"/>
    <mergeCell ref="L44:L45"/>
    <mergeCell ref="K48:K49"/>
    <mergeCell ref="G36:G37"/>
    <mergeCell ref="H36:H37"/>
    <mergeCell ref="E36:E37"/>
    <mergeCell ref="F36:F37"/>
    <mergeCell ref="M54:M55"/>
    <mergeCell ref="J38:J39"/>
    <mergeCell ref="K38:K39"/>
    <mergeCell ref="L38:L39"/>
    <mergeCell ref="M38:M39"/>
    <mergeCell ref="L36:L37"/>
    <mergeCell ref="F56:F57"/>
    <mergeCell ref="G56:G57"/>
    <mergeCell ref="H56:H57"/>
    <mergeCell ref="H52:H53"/>
    <mergeCell ref="L54:L55"/>
    <mergeCell ref="F40:F41"/>
    <mergeCell ref="L40:L41"/>
    <mergeCell ref="G40:G41"/>
    <mergeCell ref="H40:H41"/>
    <mergeCell ref="K56:K57"/>
    <mergeCell ref="I36:I37"/>
    <mergeCell ref="J36:J37"/>
    <mergeCell ref="I40:I41"/>
    <mergeCell ref="I56:I57"/>
    <mergeCell ref="K36:K37"/>
    <mergeCell ref="J54:J55"/>
    <mergeCell ref="I48:I49"/>
    <mergeCell ref="I38:I39"/>
    <mergeCell ref="J42:J43"/>
    <mergeCell ref="M34:M35"/>
    <mergeCell ref="K32:K33"/>
    <mergeCell ref="L32:L33"/>
    <mergeCell ref="M32:M33"/>
    <mergeCell ref="J32:J33"/>
    <mergeCell ref="K42:K43"/>
    <mergeCell ref="K40:K41"/>
    <mergeCell ref="M36:M37"/>
    <mergeCell ref="J34:J35"/>
    <mergeCell ref="K34:K35"/>
    <mergeCell ref="F30:F31"/>
    <mergeCell ref="G30:G31"/>
    <mergeCell ref="H30:H31"/>
    <mergeCell ref="E34:E35"/>
    <mergeCell ref="F34:F35"/>
    <mergeCell ref="G34:G35"/>
    <mergeCell ref="H34:H35"/>
    <mergeCell ref="E32:E33"/>
    <mergeCell ref="F32:F33"/>
    <mergeCell ref="K26:K27"/>
    <mergeCell ref="L26:L27"/>
    <mergeCell ref="I30:I31"/>
    <mergeCell ref="G32:G33"/>
    <mergeCell ref="H32:H33"/>
    <mergeCell ref="I32:I33"/>
    <mergeCell ref="E28:E29"/>
    <mergeCell ref="F28:F29"/>
    <mergeCell ref="I28:I29"/>
    <mergeCell ref="G28:G29"/>
    <mergeCell ref="H28:H29"/>
    <mergeCell ref="M22:M23"/>
    <mergeCell ref="E24:E25"/>
    <mergeCell ref="F24:F25"/>
    <mergeCell ref="E26:E27"/>
    <mergeCell ref="G24:G25"/>
    <mergeCell ref="M26:M27"/>
    <mergeCell ref="L56:L57"/>
    <mergeCell ref="M56:M57"/>
    <mergeCell ref="K24:K25"/>
    <mergeCell ref="L24:L25"/>
    <mergeCell ref="M24:M25"/>
    <mergeCell ref="K28:K29"/>
    <mergeCell ref="L28:L29"/>
    <mergeCell ref="L30:L31"/>
    <mergeCell ref="K30:K31"/>
    <mergeCell ref="M30:M31"/>
    <mergeCell ref="M28:M29"/>
    <mergeCell ref="L34:L35"/>
    <mergeCell ref="M20:M21"/>
    <mergeCell ref="E22:E23"/>
    <mergeCell ref="F22:F23"/>
    <mergeCell ref="G22:G23"/>
    <mergeCell ref="H22:H23"/>
    <mergeCell ref="I22:I23"/>
    <mergeCell ref="G20:G21"/>
    <mergeCell ref="E20:E21"/>
    <mergeCell ref="F20:F21"/>
    <mergeCell ref="L20:L21"/>
    <mergeCell ref="F58:F59"/>
    <mergeCell ref="G58:G59"/>
    <mergeCell ref="L58:L59"/>
    <mergeCell ref="J22:J23"/>
    <mergeCell ref="K22:K23"/>
    <mergeCell ref="L22:L23"/>
    <mergeCell ref="H24:H25"/>
    <mergeCell ref="F26:F27"/>
    <mergeCell ref="G26:G27"/>
    <mergeCell ref="H26:H27"/>
    <mergeCell ref="J18:J19"/>
    <mergeCell ref="K18:K19"/>
    <mergeCell ref="I18:I19"/>
    <mergeCell ref="H20:H21"/>
    <mergeCell ref="J26:J27"/>
    <mergeCell ref="I24:I25"/>
    <mergeCell ref="J24:J25"/>
    <mergeCell ref="A16:A17"/>
    <mergeCell ref="E16:E17"/>
    <mergeCell ref="F16:F17"/>
    <mergeCell ref="I58:I59"/>
    <mergeCell ref="J58:J59"/>
    <mergeCell ref="K58:K59"/>
    <mergeCell ref="I20:I21"/>
    <mergeCell ref="J20:J21"/>
    <mergeCell ref="K20:K21"/>
    <mergeCell ref="J28:J29"/>
    <mergeCell ref="E18:E19"/>
    <mergeCell ref="F18:F19"/>
    <mergeCell ref="G18:G19"/>
    <mergeCell ref="H18:H19"/>
    <mergeCell ref="M18:M19"/>
    <mergeCell ref="K16:K17"/>
    <mergeCell ref="L16:L17"/>
    <mergeCell ref="M16:M17"/>
    <mergeCell ref="L18:L19"/>
    <mergeCell ref="J14:J15"/>
    <mergeCell ref="H58:H59"/>
    <mergeCell ref="G16:G17"/>
    <mergeCell ref="H16:H17"/>
    <mergeCell ref="I26:I27"/>
    <mergeCell ref="J30:J31"/>
    <mergeCell ref="I34:I35"/>
    <mergeCell ref="J56:J57"/>
    <mergeCell ref="G38:G39"/>
    <mergeCell ref="H38:H39"/>
    <mergeCell ref="G3:J3"/>
    <mergeCell ref="G4:I4"/>
    <mergeCell ref="A14:A15"/>
    <mergeCell ref="E14:E15"/>
    <mergeCell ref="F14:F15"/>
    <mergeCell ref="B4:E4"/>
    <mergeCell ref="F10:F11"/>
    <mergeCell ref="G14:G15"/>
    <mergeCell ref="H14:H15"/>
    <mergeCell ref="I14:I15"/>
    <mergeCell ref="L5:M5"/>
    <mergeCell ref="M10:M11"/>
    <mergeCell ref="A10:A11"/>
    <mergeCell ref="B10:C10"/>
    <mergeCell ref="E10:E11"/>
    <mergeCell ref="B5:E5"/>
    <mergeCell ref="G5:J5"/>
    <mergeCell ref="D10:D11"/>
    <mergeCell ref="M58:M59"/>
    <mergeCell ref="G10:H10"/>
    <mergeCell ref="I10:J10"/>
    <mergeCell ref="K10:K11"/>
    <mergeCell ref="L10:L11"/>
    <mergeCell ref="L14:L15"/>
    <mergeCell ref="M14:M15"/>
    <mergeCell ref="I16:I17"/>
    <mergeCell ref="J16:J17"/>
    <mergeCell ref="K14:K15"/>
    <mergeCell ref="D36:D37"/>
    <mergeCell ref="D38:D39"/>
    <mergeCell ref="D12:D13"/>
    <mergeCell ref="D14:D15"/>
    <mergeCell ref="D16:D17"/>
    <mergeCell ref="D18:D19"/>
    <mergeCell ref="D20:D21"/>
    <mergeCell ref="D32:D33"/>
    <mergeCell ref="D52:D53"/>
    <mergeCell ref="D64:D65"/>
    <mergeCell ref="D54:D55"/>
    <mergeCell ref="D22:D23"/>
    <mergeCell ref="D24:D25"/>
    <mergeCell ref="D26:D27"/>
    <mergeCell ref="D28:D29"/>
    <mergeCell ref="D30:D31"/>
    <mergeCell ref="D34:D35"/>
    <mergeCell ref="D70:D71"/>
    <mergeCell ref="D72:D73"/>
    <mergeCell ref="D50:D51"/>
    <mergeCell ref="D40:D41"/>
    <mergeCell ref="D42:D43"/>
    <mergeCell ref="D44:D45"/>
    <mergeCell ref="D46:D47"/>
    <mergeCell ref="D48:D49"/>
    <mergeCell ref="D66:D67"/>
    <mergeCell ref="D68:D69"/>
    <mergeCell ref="S25:V25"/>
    <mergeCell ref="N14:N15"/>
    <mergeCell ref="N16:N17"/>
    <mergeCell ref="N18:N19"/>
    <mergeCell ref="N20:N21"/>
    <mergeCell ref="N22:N23"/>
    <mergeCell ref="N24:N25"/>
    <mergeCell ref="N46:N47"/>
    <mergeCell ref="N48:N49"/>
    <mergeCell ref="N26:N27"/>
    <mergeCell ref="N28:N29"/>
    <mergeCell ref="N30:N31"/>
    <mergeCell ref="N32:N33"/>
    <mergeCell ref="N34:N35"/>
    <mergeCell ref="N36:N37"/>
    <mergeCell ref="N72:N73"/>
    <mergeCell ref="N50:N51"/>
    <mergeCell ref="N52:N53"/>
    <mergeCell ref="N54:N55"/>
    <mergeCell ref="N56:N57"/>
    <mergeCell ref="N58:N59"/>
    <mergeCell ref="N60:N61"/>
    <mergeCell ref="N62:N63"/>
    <mergeCell ref="N64:N65"/>
    <mergeCell ref="N66:N67"/>
    <mergeCell ref="N68:N69"/>
    <mergeCell ref="N70:N71"/>
    <mergeCell ref="N38:N39"/>
    <mergeCell ref="N40:N41"/>
    <mergeCell ref="N42:N43"/>
    <mergeCell ref="N44:N45"/>
  </mergeCells>
  <conditionalFormatting sqref="R27">
    <cfRule type="expression" priority="1" dxfId="0" stopIfTrue="1">
      <formula>$R$14="○"</formula>
    </cfRule>
  </conditionalFormatting>
  <dataValidations count="4">
    <dataValidation type="list" allowBlank="1" showInputMessage="1" showErrorMessage="1" sqref="G14:G73 I14:I73">
      <formula1>$A$134:$A$138</formula1>
    </dataValidation>
    <dataValidation type="list" allowBlank="1" showInputMessage="1" showErrorMessage="1" sqref="H14:H73 J14:J73">
      <formula1>$B$134:$B$147</formula1>
    </dataValidation>
    <dataValidation type="list" allowBlank="1" showInputMessage="1" showErrorMessage="1" sqref="K14:K73">
      <formula1>$E$134:$E$135</formula1>
    </dataValidation>
    <dataValidation type="list" allowBlank="1" showInputMessage="1" showErrorMessage="1" sqref="L14:L73">
      <formula1>$F$134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600" verticalDpi="600" orientation="portrait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V99"/>
  <sheetViews>
    <sheetView view="pageBreakPreview" zoomScaleSheetLayoutView="100" zoomScalePageLayoutView="0" workbookViewId="0" topLeftCell="A66">
      <selection activeCell="F76" sqref="F76"/>
    </sheetView>
  </sheetViews>
  <sheetFormatPr defaultColWidth="9.00390625" defaultRowHeight="13.5"/>
  <cols>
    <col min="1" max="1" width="13.00390625" style="0" bestFit="1" customWidth="1"/>
    <col min="2" max="4" width="10.625" style="0" customWidth="1"/>
    <col min="5" max="5" width="7.125" style="0" bestFit="1" customWidth="1"/>
    <col min="7" max="7" width="5.25390625" style="0" bestFit="1" customWidth="1"/>
    <col min="8" max="8" width="11.625" style="0" customWidth="1"/>
    <col min="9" max="9" width="5.25390625" style="0" bestFit="1" customWidth="1"/>
    <col min="10" max="10" width="11.625" style="0" customWidth="1"/>
    <col min="11" max="11" width="10.50390625" style="0" bestFit="1" customWidth="1"/>
    <col min="13" max="13" width="10.625" style="0" customWidth="1"/>
    <col min="14" max="14" width="3.50390625" style="0" hidden="1" customWidth="1"/>
    <col min="15" max="15" width="7.625" style="0" hidden="1" customWidth="1"/>
    <col min="16" max="16" width="13.25390625" style="0" customWidth="1"/>
    <col min="18" max="18" width="8.75390625" style="0" customWidth="1"/>
    <col min="19" max="22" width="5.75390625" style="0" customWidth="1"/>
  </cols>
  <sheetData>
    <row r="1" spans="1:13" ht="24">
      <c r="A1" s="193" t="str">
        <f>'男子用紙(地域スポーツ団体等)'!A1</f>
        <v>第43回沖縄県中学校夏季陸上競技大会参加申込書
【地域スポーツ団体等（地域クラブ活動】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87" t="s">
        <v>256</v>
      </c>
      <c r="B3" s="198"/>
      <c r="C3" s="199"/>
      <c r="D3" s="199"/>
      <c r="E3" s="200"/>
      <c r="F3" s="87" t="s">
        <v>13</v>
      </c>
      <c r="G3" s="158"/>
      <c r="H3" s="159"/>
      <c r="I3" s="159"/>
      <c r="J3" s="160"/>
      <c r="K3" s="88" t="s">
        <v>77</v>
      </c>
      <c r="L3" s="196" t="s">
        <v>88</v>
      </c>
      <c r="M3" s="197"/>
    </row>
    <row r="4" spans="1:13" ht="16.5" customHeight="1">
      <c r="A4" s="87" t="s">
        <v>1</v>
      </c>
      <c r="B4" s="158"/>
      <c r="C4" s="159"/>
      <c r="D4" s="159"/>
      <c r="E4" s="160"/>
      <c r="F4" s="241" t="s">
        <v>259</v>
      </c>
      <c r="G4" s="158"/>
      <c r="H4" s="159"/>
      <c r="I4" s="159"/>
      <c r="J4" s="90" t="s">
        <v>15</v>
      </c>
      <c r="K4" s="89" t="s">
        <v>78</v>
      </c>
      <c r="L4" s="194"/>
      <c r="M4" s="195"/>
    </row>
    <row r="5" spans="1:13" ht="16.5" customHeight="1">
      <c r="A5" s="84" t="s">
        <v>87</v>
      </c>
      <c r="B5" s="158"/>
      <c r="C5" s="159"/>
      <c r="D5" s="159"/>
      <c r="E5" s="160"/>
      <c r="F5" s="242" t="s">
        <v>260</v>
      </c>
      <c r="G5" s="158"/>
      <c r="H5" s="159"/>
      <c r="I5" s="159"/>
      <c r="J5" s="160"/>
      <c r="K5" s="87" t="s">
        <v>14</v>
      </c>
      <c r="L5" s="191">
        <f>IF((30-COUNTIF(B12:B71,"")/2)=0,"",30-COUNTIF(B12:B71,"")/2)</f>
      </c>
      <c r="M5" s="192"/>
    </row>
    <row r="6" spans="1:13" s="5" customFormat="1" ht="17.25" customHeight="1">
      <c r="A6" s="163" t="s">
        <v>244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3" s="5" customFormat="1" ht="17.25" customHeight="1">
      <c r="A7" s="133" t="s">
        <v>241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3.5">
      <c r="A8" s="156" t="s">
        <v>245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ht="9" customHeight="1" thickBot="1"/>
    <row r="10" spans="1:17" s="24" customFormat="1" ht="13.5">
      <c r="A10" s="205" t="s">
        <v>2</v>
      </c>
      <c r="B10" s="207" t="s">
        <v>16</v>
      </c>
      <c r="C10" s="208"/>
      <c r="D10" s="161" t="s">
        <v>89</v>
      </c>
      <c r="E10" s="205" t="s">
        <v>3</v>
      </c>
      <c r="F10" s="205" t="s">
        <v>4</v>
      </c>
      <c r="G10" s="189" t="s">
        <v>6</v>
      </c>
      <c r="H10" s="190"/>
      <c r="I10" s="189" t="s">
        <v>7</v>
      </c>
      <c r="J10" s="190"/>
      <c r="K10" s="201" t="s">
        <v>5</v>
      </c>
      <c r="L10" s="203" t="s">
        <v>8</v>
      </c>
      <c r="M10" s="205" t="s">
        <v>9</v>
      </c>
      <c r="P10" s="182" t="s">
        <v>219</v>
      </c>
      <c r="Q10" s="180" t="s">
        <v>211</v>
      </c>
    </row>
    <row r="11" spans="1:18" s="24" customFormat="1" ht="15" thickBot="1">
      <c r="A11" s="206"/>
      <c r="B11" s="25" t="s">
        <v>10</v>
      </c>
      <c r="C11" s="26" t="s">
        <v>11</v>
      </c>
      <c r="D11" s="162"/>
      <c r="E11" s="206"/>
      <c r="F11" s="206"/>
      <c r="G11" s="22" t="s">
        <v>5</v>
      </c>
      <c r="H11" s="23" t="s">
        <v>12</v>
      </c>
      <c r="I11" s="22" t="s">
        <v>5</v>
      </c>
      <c r="J11" s="23" t="s">
        <v>12</v>
      </c>
      <c r="K11" s="202"/>
      <c r="L11" s="204"/>
      <c r="M11" s="206"/>
      <c r="P11" s="183"/>
      <c r="Q11" s="181"/>
      <c r="R11" s="102" t="s">
        <v>212</v>
      </c>
    </row>
    <row r="12" spans="1:18" s="24" customFormat="1" ht="14.25">
      <c r="A12" s="205">
        <v>1</v>
      </c>
      <c r="B12" s="18"/>
      <c r="C12" s="18"/>
      <c r="D12" s="144"/>
      <c r="E12" s="134"/>
      <c r="F12" s="134"/>
      <c r="G12" s="150"/>
      <c r="H12" s="152"/>
      <c r="I12" s="150"/>
      <c r="J12" s="152"/>
      <c r="K12" s="150"/>
      <c r="L12" s="152"/>
      <c r="M12" s="134"/>
      <c r="N12" s="134">
        <f>IF(K12="低学年",E12,"")</f>
      </c>
      <c r="O12" s="24" t="s">
        <v>184</v>
      </c>
      <c r="P12" s="94" t="s">
        <v>166</v>
      </c>
      <c r="Q12" s="112">
        <f>COUNTIF(data!$M$33:$P$62,O12)</f>
        <v>0</v>
      </c>
      <c r="R12" s="114" t="str">
        <f aca="true" t="shared" si="0" ref="R12:R27">IF(Q12=1,"○","×")</f>
        <v>×</v>
      </c>
    </row>
    <row r="13" spans="1:18" s="24" customFormat="1" ht="14.25">
      <c r="A13" s="206"/>
      <c r="B13" s="19"/>
      <c r="C13" s="20"/>
      <c r="D13" s="188"/>
      <c r="E13" s="135"/>
      <c r="F13" s="135"/>
      <c r="G13" s="151"/>
      <c r="H13" s="153"/>
      <c r="I13" s="151"/>
      <c r="J13" s="153"/>
      <c r="K13" s="151"/>
      <c r="L13" s="153"/>
      <c r="M13" s="135"/>
      <c r="N13" s="135"/>
      <c r="O13" s="24" t="s">
        <v>220</v>
      </c>
      <c r="P13" s="96" t="s">
        <v>215</v>
      </c>
      <c r="Q13" s="113">
        <f>COUNTIF(data!$M$33:$P$62,O13)</f>
        <v>0</v>
      </c>
      <c r="R13" s="114" t="str">
        <f t="shared" si="0"/>
        <v>×</v>
      </c>
    </row>
    <row r="14" spans="1:18" s="24" customFormat="1" ht="14.25">
      <c r="A14" s="205">
        <v>2</v>
      </c>
      <c r="B14" s="18"/>
      <c r="C14" s="18"/>
      <c r="D14" s="144"/>
      <c r="E14" s="134"/>
      <c r="F14" s="134"/>
      <c r="G14" s="150"/>
      <c r="H14" s="152"/>
      <c r="I14" s="150"/>
      <c r="J14" s="152"/>
      <c r="K14" s="150"/>
      <c r="L14" s="152"/>
      <c r="M14" s="134"/>
      <c r="N14" s="134">
        <f>IF(K14="低学年",E14,"")</f>
      </c>
      <c r="O14" s="24" t="s">
        <v>186</v>
      </c>
      <c r="P14" s="96" t="s">
        <v>165</v>
      </c>
      <c r="Q14" s="113">
        <f>COUNTIF(data!$M$33:$P$62,O14)</f>
        <v>0</v>
      </c>
      <c r="R14" s="114" t="str">
        <f t="shared" si="0"/>
        <v>×</v>
      </c>
    </row>
    <row r="15" spans="1:18" s="24" customFormat="1" ht="14.25">
      <c r="A15" s="206"/>
      <c r="B15" s="19"/>
      <c r="C15" s="20"/>
      <c r="D15" s="188"/>
      <c r="E15" s="135"/>
      <c r="F15" s="135"/>
      <c r="G15" s="151"/>
      <c r="H15" s="153"/>
      <c r="I15" s="151"/>
      <c r="J15" s="153"/>
      <c r="K15" s="151"/>
      <c r="L15" s="153"/>
      <c r="M15" s="135"/>
      <c r="N15" s="135"/>
      <c r="O15" s="24" t="s">
        <v>221</v>
      </c>
      <c r="P15" s="96" t="s">
        <v>216</v>
      </c>
      <c r="Q15" s="113">
        <f>COUNTIF(data!$M$33:$P$62,O15)</f>
        <v>0</v>
      </c>
      <c r="R15" s="114" t="str">
        <f t="shared" si="0"/>
        <v>×</v>
      </c>
    </row>
    <row r="16" spans="1:18" s="24" customFormat="1" ht="14.25">
      <c r="A16" s="205">
        <v>3</v>
      </c>
      <c r="B16" s="18"/>
      <c r="C16" s="18"/>
      <c r="D16" s="144"/>
      <c r="E16" s="134"/>
      <c r="F16" s="134"/>
      <c r="G16" s="150"/>
      <c r="H16" s="152"/>
      <c r="I16" s="150"/>
      <c r="J16" s="152"/>
      <c r="K16" s="150"/>
      <c r="L16" s="152"/>
      <c r="M16" s="134"/>
      <c r="N16" s="134">
        <f>IF(K16="低学年",E16,"")</f>
      </c>
      <c r="O16" s="24" t="s">
        <v>188</v>
      </c>
      <c r="P16" s="96" t="s">
        <v>168</v>
      </c>
      <c r="Q16" s="113">
        <f>COUNTIF(data!$M$33:$P$62,O16)</f>
        <v>0</v>
      </c>
      <c r="R16" s="114" t="str">
        <f t="shared" si="0"/>
        <v>×</v>
      </c>
    </row>
    <row r="17" spans="1:18" s="24" customFormat="1" ht="14.25">
      <c r="A17" s="206"/>
      <c r="B17" s="19"/>
      <c r="C17" s="20"/>
      <c r="D17" s="188"/>
      <c r="E17" s="135"/>
      <c r="F17" s="135"/>
      <c r="G17" s="151"/>
      <c r="H17" s="153"/>
      <c r="I17" s="151"/>
      <c r="J17" s="153"/>
      <c r="K17" s="151"/>
      <c r="L17" s="153"/>
      <c r="M17" s="135"/>
      <c r="N17" s="135"/>
      <c r="O17" s="24" t="s">
        <v>222</v>
      </c>
      <c r="P17" s="96" t="s">
        <v>227</v>
      </c>
      <c r="Q17" s="113">
        <f>COUNTIF(data!$M$33:$P$62,O17)</f>
        <v>0</v>
      </c>
      <c r="R17" s="114" t="str">
        <f t="shared" si="0"/>
        <v>×</v>
      </c>
    </row>
    <row r="18" spans="1:18" s="24" customFormat="1" ht="14.25">
      <c r="A18" s="205">
        <v>4</v>
      </c>
      <c r="B18" s="18"/>
      <c r="C18" s="18"/>
      <c r="D18" s="134"/>
      <c r="E18" s="134"/>
      <c r="F18" s="134"/>
      <c r="G18" s="150"/>
      <c r="H18" s="152"/>
      <c r="I18" s="150"/>
      <c r="J18" s="152"/>
      <c r="K18" s="150"/>
      <c r="L18" s="152"/>
      <c r="M18" s="134"/>
      <c r="N18" s="134">
        <f>IF(K18="低学年",E18,"")</f>
      </c>
      <c r="O18" s="24" t="s">
        <v>189</v>
      </c>
      <c r="P18" s="96" t="s">
        <v>169</v>
      </c>
      <c r="Q18" s="113">
        <f>COUNTIF(data!$M$33:$P$62,O18)</f>
        <v>0</v>
      </c>
      <c r="R18" s="114" t="str">
        <f t="shared" si="0"/>
        <v>×</v>
      </c>
    </row>
    <row r="19" spans="1:18" s="24" customFormat="1" ht="14.25">
      <c r="A19" s="206"/>
      <c r="B19" s="19"/>
      <c r="C19" s="20"/>
      <c r="D19" s="135"/>
      <c r="E19" s="135"/>
      <c r="F19" s="135"/>
      <c r="G19" s="151"/>
      <c r="H19" s="153"/>
      <c r="I19" s="151"/>
      <c r="J19" s="153"/>
      <c r="K19" s="151"/>
      <c r="L19" s="153"/>
      <c r="M19" s="135"/>
      <c r="N19" s="135"/>
      <c r="O19" s="24" t="s">
        <v>223</v>
      </c>
      <c r="P19" s="96" t="s">
        <v>217</v>
      </c>
      <c r="Q19" s="113">
        <f>COUNTIF(data!$M$33:$P$62,O19)</f>
        <v>0</v>
      </c>
      <c r="R19" s="114" t="str">
        <f t="shared" si="0"/>
        <v>×</v>
      </c>
    </row>
    <row r="20" spans="1:18" s="24" customFormat="1" ht="15" thickBot="1">
      <c r="A20" s="205">
        <v>5</v>
      </c>
      <c r="B20" s="18"/>
      <c r="C20" s="18"/>
      <c r="D20" s="134"/>
      <c r="E20" s="134"/>
      <c r="F20" s="134"/>
      <c r="G20" s="150"/>
      <c r="H20" s="152"/>
      <c r="I20" s="150"/>
      <c r="J20" s="152"/>
      <c r="K20" s="150"/>
      <c r="L20" s="152"/>
      <c r="M20" s="134"/>
      <c r="N20" s="134">
        <f>IF(K20="低学年",E20,"")</f>
      </c>
      <c r="O20" s="24" t="s">
        <v>224</v>
      </c>
      <c r="P20" s="96" t="s">
        <v>231</v>
      </c>
      <c r="Q20" s="113">
        <f>COUNTIF(data!$M$33:$P$62,O20)</f>
        <v>0</v>
      </c>
      <c r="R20" s="114" t="str">
        <f t="shared" si="0"/>
        <v>×</v>
      </c>
    </row>
    <row r="21" spans="1:22" s="24" customFormat="1" ht="14.25">
      <c r="A21" s="206"/>
      <c r="B21" s="19"/>
      <c r="C21" s="20"/>
      <c r="D21" s="135"/>
      <c r="E21" s="135"/>
      <c r="F21" s="135"/>
      <c r="G21" s="151"/>
      <c r="H21" s="153"/>
      <c r="I21" s="151"/>
      <c r="J21" s="153"/>
      <c r="K21" s="151"/>
      <c r="L21" s="153"/>
      <c r="M21" s="135"/>
      <c r="N21" s="135"/>
      <c r="O21" s="24" t="s">
        <v>225</v>
      </c>
      <c r="P21" s="96" t="s">
        <v>218</v>
      </c>
      <c r="Q21" s="113">
        <f>COUNTIF(data!$M$33:$P$62,O21)</f>
        <v>0</v>
      </c>
      <c r="R21" s="115" t="str">
        <f t="shared" si="0"/>
        <v>×</v>
      </c>
      <c r="S21" s="136" t="s">
        <v>229</v>
      </c>
      <c r="T21" s="137"/>
      <c r="U21" s="137"/>
      <c r="V21" s="138"/>
    </row>
    <row r="22" spans="1:22" s="24" customFormat="1" ht="15" thickBot="1">
      <c r="A22" s="205">
        <v>6</v>
      </c>
      <c r="B22" s="18"/>
      <c r="C22" s="18"/>
      <c r="D22" s="134"/>
      <c r="E22" s="134"/>
      <c r="F22" s="134"/>
      <c r="G22" s="150"/>
      <c r="H22" s="152"/>
      <c r="I22" s="150"/>
      <c r="J22" s="152"/>
      <c r="K22" s="150"/>
      <c r="L22" s="152"/>
      <c r="M22" s="134"/>
      <c r="N22" s="134">
        <f>IF(K22="低学年",E22,"")</f>
      </c>
      <c r="O22" s="24" t="s">
        <v>196</v>
      </c>
      <c r="P22" s="96" t="s">
        <v>230</v>
      </c>
      <c r="Q22" s="113">
        <f>COUNTIF($K$12:$K$71,"低学年")</f>
        <v>0</v>
      </c>
      <c r="R22" s="115" t="str">
        <f>IF(AND(Q22&gt;=4,Q22&lt;=6),"○","×")</f>
        <v>×</v>
      </c>
      <c r="S22" s="105" t="s">
        <v>228</v>
      </c>
      <c r="T22" s="106">
        <f>COUNTIF($N$12:$N$71,1)</f>
        <v>0</v>
      </c>
      <c r="U22" s="106" t="s">
        <v>40</v>
      </c>
      <c r="V22" s="107">
        <f>COUNTIF($N$12:$N$71,2)</f>
        <v>0</v>
      </c>
    </row>
    <row r="23" spans="1:18" s="24" customFormat="1" ht="14.25">
      <c r="A23" s="206"/>
      <c r="B23" s="19"/>
      <c r="C23" s="20"/>
      <c r="D23" s="135"/>
      <c r="E23" s="135"/>
      <c r="F23" s="135"/>
      <c r="G23" s="151"/>
      <c r="H23" s="153"/>
      <c r="I23" s="151"/>
      <c r="J23" s="153"/>
      <c r="K23" s="151"/>
      <c r="L23" s="153"/>
      <c r="M23" s="135"/>
      <c r="N23" s="135"/>
      <c r="O23" s="24" t="s">
        <v>197</v>
      </c>
      <c r="P23" s="96" t="s">
        <v>177</v>
      </c>
      <c r="Q23" s="113">
        <f>COUNTIF($K$12:$K$71,"共通")</f>
        <v>0</v>
      </c>
      <c r="R23" s="114" t="str">
        <f>IF(AND(Q23&gt;=4,Q23&lt;=6),"○","×")</f>
        <v>×</v>
      </c>
    </row>
    <row r="24" spans="1:18" s="24" customFormat="1" ht="14.25">
      <c r="A24" s="205">
        <v>7</v>
      </c>
      <c r="B24" s="18"/>
      <c r="C24" s="18"/>
      <c r="D24" s="134"/>
      <c r="E24" s="134"/>
      <c r="F24" s="134"/>
      <c r="G24" s="150"/>
      <c r="H24" s="152"/>
      <c r="I24" s="150"/>
      <c r="J24" s="152"/>
      <c r="K24" s="150"/>
      <c r="L24" s="152"/>
      <c r="M24" s="134"/>
      <c r="N24" s="134">
        <f>IF(K24="低学年",E24,"")</f>
      </c>
      <c r="O24" s="24" t="s">
        <v>198</v>
      </c>
      <c r="P24" s="96" t="s">
        <v>178</v>
      </c>
      <c r="Q24" s="113">
        <f>COUNTIF(data!$M$33:$P$62,O24)</f>
        <v>0</v>
      </c>
      <c r="R24" s="114" t="str">
        <f t="shared" si="0"/>
        <v>×</v>
      </c>
    </row>
    <row r="25" spans="1:18" s="24" customFormat="1" ht="14.25">
      <c r="A25" s="206"/>
      <c r="B25" s="19"/>
      <c r="C25" s="20"/>
      <c r="D25" s="135"/>
      <c r="E25" s="135"/>
      <c r="F25" s="135"/>
      <c r="G25" s="151"/>
      <c r="H25" s="153"/>
      <c r="I25" s="151"/>
      <c r="J25" s="153"/>
      <c r="K25" s="151"/>
      <c r="L25" s="153"/>
      <c r="M25" s="135"/>
      <c r="N25" s="135"/>
      <c r="O25" s="24" t="s">
        <v>200</v>
      </c>
      <c r="P25" s="96" t="s">
        <v>180</v>
      </c>
      <c r="Q25" s="113">
        <f>COUNTIF(data!$M$33:$P$62,O25)</f>
        <v>0</v>
      </c>
      <c r="R25" s="114" t="str">
        <f t="shared" si="0"/>
        <v>×</v>
      </c>
    </row>
    <row r="26" spans="1:18" s="24" customFormat="1" ht="14.25">
      <c r="A26" s="205">
        <v>8</v>
      </c>
      <c r="B26" s="18"/>
      <c r="C26" s="18"/>
      <c r="D26" s="134"/>
      <c r="E26" s="134"/>
      <c r="F26" s="134"/>
      <c r="G26" s="150"/>
      <c r="H26" s="152"/>
      <c r="I26" s="150"/>
      <c r="J26" s="152"/>
      <c r="K26" s="150"/>
      <c r="L26" s="152"/>
      <c r="M26" s="134"/>
      <c r="N26" s="134">
        <f>IF(K26="低学年",E26,"")</f>
      </c>
      <c r="O26" s="24" t="s">
        <v>226</v>
      </c>
      <c r="P26" s="96" t="s">
        <v>182</v>
      </c>
      <c r="Q26" s="113">
        <f>COUNTIF(data!$M$33:$P$62,O26)</f>
        <v>0</v>
      </c>
      <c r="R26" s="114" t="str">
        <f t="shared" si="0"/>
        <v>×</v>
      </c>
    </row>
    <row r="27" spans="1:18" s="24" customFormat="1" ht="14.25">
      <c r="A27" s="206"/>
      <c r="B27" s="19"/>
      <c r="C27" s="20"/>
      <c r="D27" s="135"/>
      <c r="E27" s="135"/>
      <c r="F27" s="135"/>
      <c r="G27" s="151"/>
      <c r="H27" s="153"/>
      <c r="I27" s="151"/>
      <c r="J27" s="153"/>
      <c r="K27" s="151"/>
      <c r="L27" s="153"/>
      <c r="M27" s="135"/>
      <c r="N27" s="135"/>
      <c r="O27" s="24" t="s">
        <v>203</v>
      </c>
      <c r="P27" s="96" t="s">
        <v>183</v>
      </c>
      <c r="Q27" s="113">
        <f>COUNTIF(data!$M$33:$P$62,O27)</f>
        <v>0</v>
      </c>
      <c r="R27" s="114" t="str">
        <f t="shared" si="0"/>
        <v>×</v>
      </c>
    </row>
    <row r="28" spans="1:18" s="24" customFormat="1" ht="14.25">
      <c r="A28" s="205">
        <v>9</v>
      </c>
      <c r="B28" s="18"/>
      <c r="C28" s="18"/>
      <c r="D28" s="134"/>
      <c r="E28" s="134"/>
      <c r="F28" s="134"/>
      <c r="G28" s="150"/>
      <c r="H28" s="152"/>
      <c r="I28" s="150"/>
      <c r="J28" s="152"/>
      <c r="K28" s="150"/>
      <c r="L28" s="152"/>
      <c r="M28" s="134"/>
      <c r="N28" s="134">
        <f>IF(K28="低学年",E28,"")</f>
      </c>
      <c r="P28" s="96"/>
      <c r="Q28" s="97"/>
      <c r="R28" s="15"/>
    </row>
    <row r="29" spans="1:18" s="24" customFormat="1" ht="14.25">
      <c r="A29" s="206"/>
      <c r="B29" s="19"/>
      <c r="C29" s="20"/>
      <c r="D29" s="135"/>
      <c r="E29" s="135"/>
      <c r="F29" s="135"/>
      <c r="G29" s="151"/>
      <c r="H29" s="153"/>
      <c r="I29" s="151"/>
      <c r="J29" s="153"/>
      <c r="K29" s="151"/>
      <c r="L29" s="153"/>
      <c r="M29" s="135"/>
      <c r="N29" s="135"/>
      <c r="P29" s="96"/>
      <c r="Q29" s="97"/>
      <c r="R29" s="15"/>
    </row>
    <row r="30" spans="1:18" s="24" customFormat="1" ht="14.25">
      <c r="A30" s="205">
        <v>10</v>
      </c>
      <c r="B30" s="18"/>
      <c r="C30" s="18"/>
      <c r="D30" s="134"/>
      <c r="E30" s="134"/>
      <c r="F30" s="134"/>
      <c r="G30" s="150"/>
      <c r="H30" s="152"/>
      <c r="I30" s="150"/>
      <c r="J30" s="152"/>
      <c r="K30" s="150"/>
      <c r="L30" s="152"/>
      <c r="M30" s="134"/>
      <c r="N30" s="134">
        <f>IF(K30="低学年",E30,"")</f>
      </c>
      <c r="P30" s="96"/>
      <c r="Q30" s="97"/>
      <c r="R30" s="15"/>
    </row>
    <row r="31" spans="1:18" s="24" customFormat="1" ht="14.25">
      <c r="A31" s="206"/>
      <c r="B31" s="19"/>
      <c r="C31" s="20"/>
      <c r="D31" s="135"/>
      <c r="E31" s="135"/>
      <c r="F31" s="135"/>
      <c r="G31" s="151"/>
      <c r="H31" s="153"/>
      <c r="I31" s="151"/>
      <c r="J31" s="153"/>
      <c r="K31" s="151"/>
      <c r="L31" s="153"/>
      <c r="M31" s="135"/>
      <c r="N31" s="135"/>
      <c r="P31" s="96"/>
      <c r="Q31" s="97"/>
      <c r="R31" s="15"/>
    </row>
    <row r="32" spans="1:17" s="24" customFormat="1" ht="13.5">
      <c r="A32" s="205">
        <v>11</v>
      </c>
      <c r="B32" s="18"/>
      <c r="C32" s="18"/>
      <c r="D32" s="134"/>
      <c r="E32" s="134"/>
      <c r="F32" s="134"/>
      <c r="G32" s="150"/>
      <c r="H32" s="152"/>
      <c r="I32" s="150"/>
      <c r="J32" s="152"/>
      <c r="K32" s="150"/>
      <c r="L32" s="152"/>
      <c r="M32" s="134"/>
      <c r="N32" s="134">
        <f>IF(K32="低学年",E32,"")</f>
      </c>
      <c r="P32" s="98"/>
      <c r="Q32" s="99"/>
    </row>
    <row r="33" spans="1:17" s="24" customFormat="1" ht="14.25" thickBot="1">
      <c r="A33" s="206"/>
      <c r="B33" s="19"/>
      <c r="C33" s="20"/>
      <c r="D33" s="135"/>
      <c r="E33" s="135"/>
      <c r="F33" s="135"/>
      <c r="G33" s="151"/>
      <c r="H33" s="153"/>
      <c r="I33" s="151"/>
      <c r="J33" s="153"/>
      <c r="K33" s="151"/>
      <c r="L33" s="153"/>
      <c r="M33" s="135"/>
      <c r="N33" s="135"/>
      <c r="P33" s="100"/>
      <c r="Q33" s="101"/>
    </row>
    <row r="34" spans="1:14" s="24" customFormat="1" ht="13.5">
      <c r="A34" s="205">
        <v>12</v>
      </c>
      <c r="B34" s="21"/>
      <c r="C34" s="21"/>
      <c r="D34" s="134"/>
      <c r="E34" s="134"/>
      <c r="F34" s="134"/>
      <c r="G34" s="150"/>
      <c r="H34" s="152"/>
      <c r="I34" s="150"/>
      <c r="J34" s="152"/>
      <c r="K34" s="150"/>
      <c r="L34" s="152"/>
      <c r="M34" s="134"/>
      <c r="N34" s="134">
        <f>IF(K34="低学年",E34,"")</f>
      </c>
    </row>
    <row r="35" spans="1:14" s="24" customFormat="1" ht="13.5">
      <c r="A35" s="206"/>
      <c r="B35" s="19"/>
      <c r="C35" s="17"/>
      <c r="D35" s="135"/>
      <c r="E35" s="135"/>
      <c r="F35" s="135"/>
      <c r="G35" s="151"/>
      <c r="H35" s="153"/>
      <c r="I35" s="151"/>
      <c r="J35" s="153"/>
      <c r="K35" s="151"/>
      <c r="L35" s="153"/>
      <c r="M35" s="135"/>
      <c r="N35" s="135"/>
    </row>
    <row r="36" spans="1:14" s="24" customFormat="1" ht="13.5">
      <c r="A36" s="205">
        <v>13</v>
      </c>
      <c r="B36" s="21"/>
      <c r="C36" s="21"/>
      <c r="D36" s="134"/>
      <c r="E36" s="134"/>
      <c r="F36" s="134"/>
      <c r="G36" s="150"/>
      <c r="H36" s="152"/>
      <c r="I36" s="150"/>
      <c r="J36" s="152"/>
      <c r="K36" s="150"/>
      <c r="L36" s="152"/>
      <c r="M36" s="134"/>
      <c r="N36" s="134">
        <f>IF(K36="低学年",E36,"")</f>
      </c>
    </row>
    <row r="37" spans="1:14" s="24" customFormat="1" ht="13.5">
      <c r="A37" s="206"/>
      <c r="B37" s="16"/>
      <c r="C37" s="17"/>
      <c r="D37" s="135"/>
      <c r="E37" s="135"/>
      <c r="F37" s="135"/>
      <c r="G37" s="151"/>
      <c r="H37" s="153"/>
      <c r="I37" s="151"/>
      <c r="J37" s="153"/>
      <c r="K37" s="151"/>
      <c r="L37" s="153"/>
      <c r="M37" s="135"/>
      <c r="N37" s="135"/>
    </row>
    <row r="38" spans="1:14" s="24" customFormat="1" ht="13.5">
      <c r="A38" s="205">
        <v>14</v>
      </c>
      <c r="B38" s="21"/>
      <c r="C38" s="21"/>
      <c r="D38" s="134"/>
      <c r="E38" s="134"/>
      <c r="F38" s="134"/>
      <c r="G38" s="150"/>
      <c r="H38" s="152"/>
      <c r="I38" s="150"/>
      <c r="J38" s="152"/>
      <c r="K38" s="150"/>
      <c r="L38" s="152"/>
      <c r="M38" s="134"/>
      <c r="N38" s="134">
        <f>IF(K38="低学年",E38,"")</f>
      </c>
    </row>
    <row r="39" spans="1:14" s="24" customFormat="1" ht="13.5">
      <c r="A39" s="206"/>
      <c r="B39" s="16"/>
      <c r="C39" s="17"/>
      <c r="D39" s="135"/>
      <c r="E39" s="135"/>
      <c r="F39" s="135"/>
      <c r="G39" s="151"/>
      <c r="H39" s="153"/>
      <c r="I39" s="151"/>
      <c r="J39" s="153"/>
      <c r="K39" s="151"/>
      <c r="L39" s="153"/>
      <c r="M39" s="135"/>
      <c r="N39" s="135"/>
    </row>
    <row r="40" spans="1:14" s="24" customFormat="1" ht="13.5">
      <c r="A40" s="205">
        <v>15</v>
      </c>
      <c r="B40" s="21"/>
      <c r="C40" s="21"/>
      <c r="D40" s="134"/>
      <c r="E40" s="134"/>
      <c r="F40" s="134"/>
      <c r="G40" s="150"/>
      <c r="H40" s="152"/>
      <c r="I40" s="150"/>
      <c r="J40" s="152"/>
      <c r="K40" s="150"/>
      <c r="L40" s="152"/>
      <c r="M40" s="134"/>
      <c r="N40" s="134">
        <f>IF(K40="低学年",E40,"")</f>
      </c>
    </row>
    <row r="41" spans="1:14" s="24" customFormat="1" ht="13.5">
      <c r="A41" s="206"/>
      <c r="B41" s="50"/>
      <c r="C41" s="50"/>
      <c r="D41" s="135"/>
      <c r="E41" s="135"/>
      <c r="F41" s="135"/>
      <c r="G41" s="151"/>
      <c r="H41" s="153"/>
      <c r="I41" s="151"/>
      <c r="J41" s="153"/>
      <c r="K41" s="151"/>
      <c r="L41" s="153"/>
      <c r="M41" s="135"/>
      <c r="N41" s="135"/>
    </row>
    <row r="42" spans="1:14" s="24" customFormat="1" ht="13.5">
      <c r="A42" s="205">
        <v>16</v>
      </c>
      <c r="B42" s="21"/>
      <c r="C42" s="21"/>
      <c r="D42" s="134"/>
      <c r="E42" s="134"/>
      <c r="F42" s="134"/>
      <c r="G42" s="150"/>
      <c r="H42" s="152"/>
      <c r="I42" s="150"/>
      <c r="J42" s="152"/>
      <c r="K42" s="150"/>
      <c r="L42" s="152"/>
      <c r="M42" s="134"/>
      <c r="N42" s="134">
        <f>IF(K42="低学年",E42,"")</f>
      </c>
    </row>
    <row r="43" spans="1:14" s="24" customFormat="1" ht="13.5">
      <c r="A43" s="206"/>
      <c r="B43" s="16"/>
      <c r="C43" s="17"/>
      <c r="D43" s="135"/>
      <c r="E43" s="135"/>
      <c r="F43" s="135"/>
      <c r="G43" s="151"/>
      <c r="H43" s="153"/>
      <c r="I43" s="151"/>
      <c r="J43" s="153"/>
      <c r="K43" s="151"/>
      <c r="L43" s="153"/>
      <c r="M43" s="135"/>
      <c r="N43" s="135"/>
    </row>
    <row r="44" spans="1:14" s="24" customFormat="1" ht="13.5">
      <c r="A44" s="205">
        <v>17</v>
      </c>
      <c r="B44" s="21"/>
      <c r="C44" s="21"/>
      <c r="D44" s="134"/>
      <c r="E44" s="134"/>
      <c r="F44" s="134"/>
      <c r="G44" s="150"/>
      <c r="H44" s="152"/>
      <c r="I44" s="150"/>
      <c r="J44" s="152"/>
      <c r="K44" s="150"/>
      <c r="L44" s="152"/>
      <c r="M44" s="134"/>
      <c r="N44" s="134">
        <f>IF(K44="低学年",E44,"")</f>
      </c>
    </row>
    <row r="45" spans="1:14" s="24" customFormat="1" ht="13.5">
      <c r="A45" s="206"/>
      <c r="B45" s="16"/>
      <c r="C45" s="17"/>
      <c r="D45" s="135"/>
      <c r="E45" s="135"/>
      <c r="F45" s="135"/>
      <c r="G45" s="151"/>
      <c r="H45" s="153"/>
      <c r="I45" s="151"/>
      <c r="J45" s="153"/>
      <c r="K45" s="151"/>
      <c r="L45" s="153"/>
      <c r="M45" s="135"/>
      <c r="N45" s="135"/>
    </row>
    <row r="46" spans="1:14" s="24" customFormat="1" ht="13.5">
      <c r="A46" s="205">
        <v>18</v>
      </c>
      <c r="B46" s="21"/>
      <c r="C46" s="21"/>
      <c r="D46" s="134"/>
      <c r="E46" s="134"/>
      <c r="F46" s="134"/>
      <c r="G46" s="150"/>
      <c r="H46" s="152"/>
      <c r="I46" s="150"/>
      <c r="J46" s="152"/>
      <c r="K46" s="150"/>
      <c r="L46" s="152"/>
      <c r="M46" s="134"/>
      <c r="N46" s="134">
        <f>IF(K46="低学年",E46,"")</f>
      </c>
    </row>
    <row r="47" spans="1:14" s="24" customFormat="1" ht="13.5">
      <c r="A47" s="206"/>
      <c r="B47" s="16"/>
      <c r="C47" s="17"/>
      <c r="D47" s="135"/>
      <c r="E47" s="135"/>
      <c r="F47" s="135"/>
      <c r="G47" s="151"/>
      <c r="H47" s="153"/>
      <c r="I47" s="151"/>
      <c r="J47" s="153"/>
      <c r="K47" s="151"/>
      <c r="L47" s="153"/>
      <c r="M47" s="135"/>
      <c r="N47" s="135"/>
    </row>
    <row r="48" spans="1:14" s="24" customFormat="1" ht="13.5">
      <c r="A48" s="205">
        <v>19</v>
      </c>
      <c r="B48" s="21"/>
      <c r="C48" s="21"/>
      <c r="D48" s="134"/>
      <c r="E48" s="134"/>
      <c r="F48" s="134"/>
      <c r="G48" s="150"/>
      <c r="H48" s="152"/>
      <c r="I48" s="150"/>
      <c r="J48" s="152"/>
      <c r="K48" s="150"/>
      <c r="L48" s="152"/>
      <c r="M48" s="134"/>
      <c r="N48" s="134">
        <f>IF(K48="低学年",E48,"")</f>
      </c>
    </row>
    <row r="49" spans="1:14" s="24" customFormat="1" ht="13.5">
      <c r="A49" s="206"/>
      <c r="B49" s="16"/>
      <c r="C49" s="17"/>
      <c r="D49" s="135"/>
      <c r="E49" s="135"/>
      <c r="F49" s="135"/>
      <c r="G49" s="151"/>
      <c r="H49" s="153"/>
      <c r="I49" s="151"/>
      <c r="J49" s="153"/>
      <c r="K49" s="151"/>
      <c r="L49" s="153"/>
      <c r="M49" s="135"/>
      <c r="N49" s="135"/>
    </row>
    <row r="50" spans="1:14" s="24" customFormat="1" ht="13.5">
      <c r="A50" s="205">
        <v>20</v>
      </c>
      <c r="B50" s="21"/>
      <c r="C50" s="21"/>
      <c r="D50" s="134"/>
      <c r="E50" s="134"/>
      <c r="F50" s="134"/>
      <c r="G50" s="150"/>
      <c r="H50" s="152"/>
      <c r="I50" s="150"/>
      <c r="J50" s="152"/>
      <c r="K50" s="150"/>
      <c r="L50" s="152"/>
      <c r="M50" s="134"/>
      <c r="N50" s="134">
        <f>IF(K50="低学年",E50,"")</f>
      </c>
    </row>
    <row r="51" spans="1:14" s="24" customFormat="1" ht="13.5">
      <c r="A51" s="206"/>
      <c r="B51" s="16"/>
      <c r="C51" s="17"/>
      <c r="D51" s="135"/>
      <c r="E51" s="135"/>
      <c r="F51" s="135"/>
      <c r="G51" s="151"/>
      <c r="H51" s="153"/>
      <c r="I51" s="151"/>
      <c r="J51" s="153"/>
      <c r="K51" s="151"/>
      <c r="L51" s="153"/>
      <c r="M51" s="135"/>
      <c r="N51" s="135"/>
    </row>
    <row r="52" spans="1:14" s="24" customFormat="1" ht="13.5">
      <c r="A52" s="205">
        <v>21</v>
      </c>
      <c r="B52" s="21"/>
      <c r="C52" s="21"/>
      <c r="D52" s="134"/>
      <c r="E52" s="134"/>
      <c r="F52" s="134"/>
      <c r="G52" s="150"/>
      <c r="H52" s="152"/>
      <c r="I52" s="150"/>
      <c r="J52" s="152"/>
      <c r="K52" s="150"/>
      <c r="L52" s="152"/>
      <c r="M52" s="134"/>
      <c r="N52" s="134">
        <f>IF(K52="低学年",E52,"")</f>
      </c>
    </row>
    <row r="53" spans="1:14" s="24" customFormat="1" ht="13.5">
      <c r="A53" s="206"/>
      <c r="B53" s="16"/>
      <c r="C53" s="17"/>
      <c r="D53" s="135"/>
      <c r="E53" s="135"/>
      <c r="F53" s="135"/>
      <c r="G53" s="151"/>
      <c r="H53" s="153"/>
      <c r="I53" s="151"/>
      <c r="J53" s="153"/>
      <c r="K53" s="151"/>
      <c r="L53" s="153"/>
      <c r="M53" s="135"/>
      <c r="N53" s="135"/>
    </row>
    <row r="54" spans="1:14" s="24" customFormat="1" ht="13.5">
      <c r="A54" s="205">
        <v>22</v>
      </c>
      <c r="B54" s="21"/>
      <c r="C54" s="21"/>
      <c r="D54" s="134"/>
      <c r="E54" s="134"/>
      <c r="F54" s="134"/>
      <c r="G54" s="150"/>
      <c r="H54" s="152"/>
      <c r="I54" s="150"/>
      <c r="J54" s="152"/>
      <c r="K54" s="150"/>
      <c r="L54" s="152"/>
      <c r="M54" s="134"/>
      <c r="N54" s="134">
        <f>IF(K54="低学年",E54,"")</f>
      </c>
    </row>
    <row r="55" spans="1:14" s="24" customFormat="1" ht="13.5">
      <c r="A55" s="206"/>
      <c r="B55" s="16"/>
      <c r="C55" s="17"/>
      <c r="D55" s="135"/>
      <c r="E55" s="135"/>
      <c r="F55" s="135"/>
      <c r="G55" s="151"/>
      <c r="H55" s="153"/>
      <c r="I55" s="151"/>
      <c r="J55" s="153"/>
      <c r="K55" s="151"/>
      <c r="L55" s="153"/>
      <c r="M55" s="135"/>
      <c r="N55" s="135"/>
    </row>
    <row r="56" spans="1:14" s="24" customFormat="1" ht="13.5">
      <c r="A56" s="205">
        <v>23</v>
      </c>
      <c r="B56" s="21"/>
      <c r="C56" s="21"/>
      <c r="D56" s="134"/>
      <c r="E56" s="134"/>
      <c r="F56" s="134"/>
      <c r="G56" s="150"/>
      <c r="H56" s="152"/>
      <c r="I56" s="150"/>
      <c r="J56" s="152"/>
      <c r="K56" s="150"/>
      <c r="L56" s="152"/>
      <c r="M56" s="134"/>
      <c r="N56" s="134">
        <f>IF(K56="低学年",E56,"")</f>
      </c>
    </row>
    <row r="57" spans="1:14" s="24" customFormat="1" ht="13.5">
      <c r="A57" s="206"/>
      <c r="B57" s="16"/>
      <c r="C57" s="17"/>
      <c r="D57" s="135"/>
      <c r="E57" s="135"/>
      <c r="F57" s="135"/>
      <c r="G57" s="151"/>
      <c r="H57" s="153"/>
      <c r="I57" s="151"/>
      <c r="J57" s="153"/>
      <c r="K57" s="151"/>
      <c r="L57" s="153"/>
      <c r="M57" s="135"/>
      <c r="N57" s="135"/>
    </row>
    <row r="58" spans="1:14" s="24" customFormat="1" ht="13.5">
      <c r="A58" s="205">
        <v>24</v>
      </c>
      <c r="B58" s="21"/>
      <c r="C58" s="21"/>
      <c r="D58" s="134"/>
      <c r="E58" s="134"/>
      <c r="F58" s="134"/>
      <c r="G58" s="150"/>
      <c r="H58" s="152"/>
      <c r="I58" s="150"/>
      <c r="J58" s="152"/>
      <c r="K58" s="150"/>
      <c r="L58" s="152"/>
      <c r="M58" s="134"/>
      <c r="N58" s="134">
        <f>IF(K58="低学年",E58,"")</f>
      </c>
    </row>
    <row r="59" spans="1:14" s="24" customFormat="1" ht="13.5">
      <c r="A59" s="206"/>
      <c r="B59" s="16"/>
      <c r="C59" s="17"/>
      <c r="D59" s="135"/>
      <c r="E59" s="135"/>
      <c r="F59" s="135"/>
      <c r="G59" s="151"/>
      <c r="H59" s="153"/>
      <c r="I59" s="151"/>
      <c r="J59" s="153"/>
      <c r="K59" s="151"/>
      <c r="L59" s="153"/>
      <c r="M59" s="135"/>
      <c r="N59" s="135"/>
    </row>
    <row r="60" spans="1:14" s="24" customFormat="1" ht="13.5">
      <c r="A60" s="205">
        <v>25</v>
      </c>
      <c r="B60" s="21"/>
      <c r="C60" s="21"/>
      <c r="D60" s="134"/>
      <c r="E60" s="134"/>
      <c r="F60" s="134"/>
      <c r="G60" s="150"/>
      <c r="H60" s="152"/>
      <c r="I60" s="150"/>
      <c r="J60" s="152"/>
      <c r="K60" s="150"/>
      <c r="L60" s="152"/>
      <c r="M60" s="134"/>
      <c r="N60" s="134">
        <f>IF(K60="低学年",E60,"")</f>
      </c>
    </row>
    <row r="61" spans="1:14" s="24" customFormat="1" ht="13.5">
      <c r="A61" s="206"/>
      <c r="B61" s="16"/>
      <c r="C61" s="17"/>
      <c r="D61" s="135"/>
      <c r="E61" s="135"/>
      <c r="F61" s="135"/>
      <c r="G61" s="151"/>
      <c r="H61" s="153"/>
      <c r="I61" s="151"/>
      <c r="J61" s="153"/>
      <c r="K61" s="151"/>
      <c r="L61" s="153"/>
      <c r="M61" s="135"/>
      <c r="N61" s="135"/>
    </row>
    <row r="62" spans="1:14" s="24" customFormat="1" ht="13.5">
      <c r="A62" s="205">
        <v>26</v>
      </c>
      <c r="B62" s="21"/>
      <c r="C62" s="21"/>
      <c r="D62" s="134"/>
      <c r="E62" s="134"/>
      <c r="F62" s="134"/>
      <c r="G62" s="150"/>
      <c r="H62" s="152"/>
      <c r="I62" s="150"/>
      <c r="J62" s="152"/>
      <c r="K62" s="150"/>
      <c r="L62" s="152"/>
      <c r="M62" s="134"/>
      <c r="N62" s="134">
        <f>IF(K62="低学年",E62,"")</f>
      </c>
    </row>
    <row r="63" spans="1:14" s="24" customFormat="1" ht="13.5">
      <c r="A63" s="206"/>
      <c r="B63" s="16"/>
      <c r="C63" s="17"/>
      <c r="D63" s="135"/>
      <c r="E63" s="135"/>
      <c r="F63" s="135"/>
      <c r="G63" s="151"/>
      <c r="H63" s="153"/>
      <c r="I63" s="151"/>
      <c r="J63" s="153"/>
      <c r="K63" s="151"/>
      <c r="L63" s="153"/>
      <c r="M63" s="135"/>
      <c r="N63" s="135"/>
    </row>
    <row r="64" spans="1:14" s="24" customFormat="1" ht="13.5">
      <c r="A64" s="205">
        <v>27</v>
      </c>
      <c r="B64" s="21"/>
      <c r="C64" s="21"/>
      <c r="D64" s="134"/>
      <c r="E64" s="134"/>
      <c r="F64" s="134"/>
      <c r="G64" s="150"/>
      <c r="H64" s="152"/>
      <c r="I64" s="150"/>
      <c r="J64" s="152"/>
      <c r="K64" s="150"/>
      <c r="L64" s="152"/>
      <c r="M64" s="134"/>
      <c r="N64" s="134">
        <f>IF(K64="低学年",E64,"")</f>
      </c>
    </row>
    <row r="65" spans="1:14" s="24" customFormat="1" ht="13.5">
      <c r="A65" s="206"/>
      <c r="B65" s="16"/>
      <c r="C65" s="17"/>
      <c r="D65" s="135"/>
      <c r="E65" s="135"/>
      <c r="F65" s="135"/>
      <c r="G65" s="151"/>
      <c r="H65" s="153"/>
      <c r="I65" s="151"/>
      <c r="J65" s="153"/>
      <c r="K65" s="151"/>
      <c r="L65" s="153"/>
      <c r="M65" s="135"/>
      <c r="N65" s="135"/>
    </row>
    <row r="66" spans="1:14" s="24" customFormat="1" ht="13.5">
      <c r="A66" s="205">
        <v>28</v>
      </c>
      <c r="B66" s="21"/>
      <c r="C66" s="21"/>
      <c r="D66" s="134"/>
      <c r="E66" s="134"/>
      <c r="F66" s="134"/>
      <c r="G66" s="150"/>
      <c r="H66" s="152"/>
      <c r="I66" s="150"/>
      <c r="J66" s="152"/>
      <c r="K66" s="150"/>
      <c r="L66" s="152"/>
      <c r="M66" s="134"/>
      <c r="N66" s="134">
        <f>IF(K66="低学年",E66,"")</f>
      </c>
    </row>
    <row r="67" spans="1:14" s="24" customFormat="1" ht="13.5">
      <c r="A67" s="206"/>
      <c r="B67" s="16"/>
      <c r="C67" s="17"/>
      <c r="D67" s="135"/>
      <c r="E67" s="135"/>
      <c r="F67" s="135"/>
      <c r="G67" s="151"/>
      <c r="H67" s="153"/>
      <c r="I67" s="151"/>
      <c r="J67" s="153"/>
      <c r="K67" s="151"/>
      <c r="L67" s="153"/>
      <c r="M67" s="135"/>
      <c r="N67" s="135"/>
    </row>
    <row r="68" spans="1:14" s="24" customFormat="1" ht="13.5">
      <c r="A68" s="205">
        <v>29</v>
      </c>
      <c r="B68" s="21"/>
      <c r="C68" s="21"/>
      <c r="D68" s="134"/>
      <c r="E68" s="134"/>
      <c r="F68" s="134"/>
      <c r="G68" s="150"/>
      <c r="H68" s="152"/>
      <c r="I68" s="150"/>
      <c r="J68" s="152"/>
      <c r="K68" s="150"/>
      <c r="L68" s="152"/>
      <c r="M68" s="134"/>
      <c r="N68" s="134">
        <f>IF(K68="低学年",E68,"")</f>
      </c>
    </row>
    <row r="69" spans="1:14" s="24" customFormat="1" ht="13.5">
      <c r="A69" s="206"/>
      <c r="B69" s="16"/>
      <c r="C69" s="17"/>
      <c r="D69" s="135"/>
      <c r="E69" s="135"/>
      <c r="F69" s="135"/>
      <c r="G69" s="151"/>
      <c r="H69" s="153"/>
      <c r="I69" s="151"/>
      <c r="J69" s="153"/>
      <c r="K69" s="151"/>
      <c r="L69" s="153"/>
      <c r="M69" s="135"/>
      <c r="N69" s="135"/>
    </row>
    <row r="70" spans="1:14" s="24" customFormat="1" ht="13.5">
      <c r="A70" s="205">
        <v>30</v>
      </c>
      <c r="B70" s="21"/>
      <c r="C70" s="21"/>
      <c r="D70" s="134"/>
      <c r="E70" s="134"/>
      <c r="F70" s="134"/>
      <c r="G70" s="150"/>
      <c r="H70" s="152"/>
      <c r="I70" s="150"/>
      <c r="J70" s="152"/>
      <c r="K70" s="150"/>
      <c r="L70" s="152"/>
      <c r="M70" s="134"/>
      <c r="N70" s="134">
        <f>IF(K70="低学年",E70,"")</f>
      </c>
    </row>
    <row r="71" spans="1:14" s="24" customFormat="1" ht="13.5">
      <c r="A71" s="206"/>
      <c r="B71" s="16"/>
      <c r="C71" s="17"/>
      <c r="D71" s="135"/>
      <c r="E71" s="135"/>
      <c r="F71" s="135"/>
      <c r="G71" s="151"/>
      <c r="H71" s="153"/>
      <c r="I71" s="151"/>
      <c r="J71" s="153"/>
      <c r="K71" s="151"/>
      <c r="L71" s="153"/>
      <c r="M71" s="135"/>
      <c r="N71" s="135"/>
    </row>
    <row r="72" spans="1:14" s="24" customFormat="1" ht="13.5">
      <c r="A72" s="205" t="s">
        <v>17</v>
      </c>
      <c r="B72" s="27" t="str">
        <f>ASC(PHONETIC(B73))</f>
        <v>ｵｷﾅﾜ</v>
      </c>
      <c r="C72" s="27" t="str">
        <f>ASC(PHONETIC(C73))</f>
        <v>ﾊﾅｺ</v>
      </c>
      <c r="D72" s="209">
        <v>37004</v>
      </c>
      <c r="E72" s="205">
        <v>2</v>
      </c>
      <c r="F72" s="205">
        <v>1010</v>
      </c>
      <c r="G72" s="213" t="s">
        <v>40</v>
      </c>
      <c r="H72" s="211" t="s">
        <v>52</v>
      </c>
      <c r="I72" s="213" t="s">
        <v>20</v>
      </c>
      <c r="J72" s="211" t="s">
        <v>51</v>
      </c>
      <c r="K72" s="213" t="s">
        <v>37</v>
      </c>
      <c r="L72" s="211" t="s">
        <v>50</v>
      </c>
      <c r="M72" s="205"/>
      <c r="N72" s="104"/>
    </row>
    <row r="73" spans="1:13" s="24" customFormat="1" ht="13.5">
      <c r="A73" s="206"/>
      <c r="B73" s="25" t="s">
        <v>18</v>
      </c>
      <c r="C73" s="26" t="s">
        <v>22</v>
      </c>
      <c r="D73" s="210"/>
      <c r="E73" s="206"/>
      <c r="F73" s="206"/>
      <c r="G73" s="214"/>
      <c r="H73" s="212"/>
      <c r="I73" s="214"/>
      <c r="J73" s="212"/>
      <c r="K73" s="214"/>
      <c r="L73" s="212"/>
      <c r="M73" s="206"/>
    </row>
    <row r="75" spans="1:13" ht="18">
      <c r="A75" s="215" t="s">
        <v>21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</row>
    <row r="76" ht="9" customHeight="1"/>
    <row r="77" spans="9:13" ht="13.5">
      <c r="I77" s="174" t="s">
        <v>240</v>
      </c>
      <c r="J77" s="174"/>
      <c r="K77" s="174"/>
      <c r="L77" s="174"/>
      <c r="M77" s="174"/>
    </row>
    <row r="78" ht="9" customHeight="1"/>
    <row r="79" spans="1:13" ht="24">
      <c r="A79" s="175"/>
      <c r="B79" s="175"/>
      <c r="C79" s="216" t="s">
        <v>256</v>
      </c>
      <c r="D79" s="216"/>
      <c r="E79" s="216"/>
      <c r="F79" s="216"/>
      <c r="H79" s="3" t="s">
        <v>261</v>
      </c>
      <c r="I79" s="177"/>
      <c r="J79" s="177"/>
      <c r="K79" s="177"/>
      <c r="L79" s="177"/>
      <c r="M79" s="2" t="s">
        <v>15</v>
      </c>
    </row>
    <row r="88" spans="1:6" ht="13.5">
      <c r="A88" s="11"/>
      <c r="B88" s="11"/>
      <c r="C88" s="11"/>
      <c r="D88" s="11"/>
      <c r="E88" s="11"/>
      <c r="F88" s="11"/>
    </row>
    <row r="89" spans="1:6" ht="13.5">
      <c r="A89" s="11" t="s">
        <v>28</v>
      </c>
      <c r="B89" s="11" t="s">
        <v>6</v>
      </c>
      <c r="C89" s="12"/>
      <c r="D89" s="12"/>
      <c r="E89" s="11" t="s">
        <v>29</v>
      </c>
      <c r="F89" s="11" t="s">
        <v>7</v>
      </c>
    </row>
    <row r="90" spans="1:6" ht="13.5">
      <c r="A90" s="11" t="s">
        <v>39</v>
      </c>
      <c r="B90" s="11" t="s">
        <v>42</v>
      </c>
      <c r="C90" s="12" t="s">
        <v>153</v>
      </c>
      <c r="D90" s="12"/>
      <c r="E90" s="11" t="s">
        <v>37</v>
      </c>
      <c r="F90" s="11" t="s">
        <v>43</v>
      </c>
    </row>
    <row r="91" spans="1:6" ht="13.5">
      <c r="A91" s="11" t="s">
        <v>40</v>
      </c>
      <c r="B91" s="11" t="s">
        <v>45</v>
      </c>
      <c r="C91" s="12" t="s">
        <v>154</v>
      </c>
      <c r="D91" s="12"/>
      <c r="E91" s="11" t="s">
        <v>20</v>
      </c>
      <c r="F91" s="11"/>
    </row>
    <row r="92" spans="1:6" ht="13.5">
      <c r="A92" s="11" t="s">
        <v>41</v>
      </c>
      <c r="B92" s="11" t="s">
        <v>53</v>
      </c>
      <c r="C92" s="12" t="s">
        <v>155</v>
      </c>
      <c r="D92" s="12"/>
      <c r="E92" s="11"/>
      <c r="F92" s="11"/>
    </row>
    <row r="93" spans="1:6" ht="13.5">
      <c r="A93" s="11" t="s">
        <v>20</v>
      </c>
      <c r="B93" s="11" t="s">
        <v>54</v>
      </c>
      <c r="C93" s="12" t="s">
        <v>156</v>
      </c>
      <c r="D93" s="12"/>
      <c r="E93" s="11"/>
      <c r="F93" s="11"/>
    </row>
    <row r="94" spans="1:6" ht="13.5">
      <c r="A94" s="11" t="s">
        <v>37</v>
      </c>
      <c r="B94" s="11" t="s">
        <v>55</v>
      </c>
      <c r="C94" s="28" t="s">
        <v>157</v>
      </c>
      <c r="D94" s="28"/>
      <c r="E94" s="11"/>
      <c r="F94" s="11"/>
    </row>
    <row r="95" spans="1:6" ht="13.5">
      <c r="A95" s="11"/>
      <c r="B95" s="11" t="s">
        <v>32</v>
      </c>
      <c r="C95" s="12" t="s">
        <v>158</v>
      </c>
      <c r="D95" s="12"/>
      <c r="E95" s="11"/>
      <c r="F95" s="11"/>
    </row>
    <row r="96" spans="1:6" ht="13.5">
      <c r="A96" s="11"/>
      <c r="B96" s="11" t="s">
        <v>33</v>
      </c>
      <c r="C96" s="12" t="s">
        <v>159</v>
      </c>
      <c r="D96" s="12"/>
      <c r="E96" s="11"/>
      <c r="F96" s="11"/>
    </row>
    <row r="97" spans="1:6" ht="13.5">
      <c r="A97" s="11"/>
      <c r="B97" s="11" t="s">
        <v>36</v>
      </c>
      <c r="C97" s="12" t="s">
        <v>214</v>
      </c>
      <c r="D97" s="12"/>
      <c r="E97" s="11"/>
      <c r="F97" s="11"/>
    </row>
    <row r="98" spans="1:6" ht="13.5">
      <c r="A98" s="11"/>
      <c r="B98" s="11" t="s">
        <v>70</v>
      </c>
      <c r="C98" s="11" t="s">
        <v>161</v>
      </c>
      <c r="D98" s="11"/>
      <c r="E98" s="11"/>
      <c r="F98" s="11"/>
    </row>
    <row r="99" spans="1:6" ht="13.5">
      <c r="A99" s="11"/>
      <c r="B99" s="11" t="s">
        <v>152</v>
      </c>
      <c r="C99" s="11" t="s">
        <v>162</v>
      </c>
      <c r="D99" s="11"/>
      <c r="E99" s="11"/>
      <c r="F99" s="11"/>
    </row>
  </sheetData>
  <sheetProtection/>
  <mergeCells count="402">
    <mergeCell ref="N16:N17"/>
    <mergeCell ref="N18:N19"/>
    <mergeCell ref="N20:N21"/>
    <mergeCell ref="N22:N23"/>
    <mergeCell ref="N24:N25"/>
    <mergeCell ref="N26:N27"/>
    <mergeCell ref="S21:V21"/>
    <mergeCell ref="N70:N71"/>
    <mergeCell ref="N68:N69"/>
    <mergeCell ref="N66:N67"/>
    <mergeCell ref="N64:N65"/>
    <mergeCell ref="N62:N63"/>
    <mergeCell ref="N60:N61"/>
    <mergeCell ref="N58:N59"/>
    <mergeCell ref="N56:N57"/>
    <mergeCell ref="N54:N55"/>
    <mergeCell ref="N52:N53"/>
    <mergeCell ref="N50:N51"/>
    <mergeCell ref="N48:N49"/>
    <mergeCell ref="N46:N47"/>
    <mergeCell ref="N44:N45"/>
    <mergeCell ref="N42:N43"/>
    <mergeCell ref="N40:N41"/>
    <mergeCell ref="N38:N39"/>
    <mergeCell ref="N36:N37"/>
    <mergeCell ref="N34:N35"/>
    <mergeCell ref="N32:N33"/>
    <mergeCell ref="N30:N31"/>
    <mergeCell ref="N28:N29"/>
    <mergeCell ref="N12:N13"/>
    <mergeCell ref="N14:N15"/>
    <mergeCell ref="P10:P11"/>
    <mergeCell ref="Q10:Q11"/>
    <mergeCell ref="A79:B79"/>
    <mergeCell ref="C79:F79"/>
    <mergeCell ref="I79:L79"/>
    <mergeCell ref="L72:L73"/>
    <mergeCell ref="I72:I73"/>
    <mergeCell ref="J72:J73"/>
    <mergeCell ref="K72:K73"/>
    <mergeCell ref="A75:M75"/>
    <mergeCell ref="I77:M77"/>
    <mergeCell ref="M70:M71"/>
    <mergeCell ref="A72:A73"/>
    <mergeCell ref="E72:E73"/>
    <mergeCell ref="F72:F73"/>
    <mergeCell ref="G72:G73"/>
    <mergeCell ref="H72:H73"/>
    <mergeCell ref="M72:M73"/>
    <mergeCell ref="D72:D73"/>
    <mergeCell ref="M68:M69"/>
    <mergeCell ref="A70:A71"/>
    <mergeCell ref="E70:E71"/>
    <mergeCell ref="F70:F71"/>
    <mergeCell ref="G70:G71"/>
    <mergeCell ref="H70:H71"/>
    <mergeCell ref="I70:I71"/>
    <mergeCell ref="J70:J71"/>
    <mergeCell ref="K70:K71"/>
    <mergeCell ref="L70:L71"/>
    <mergeCell ref="M66:M67"/>
    <mergeCell ref="A68:A69"/>
    <mergeCell ref="E68:E69"/>
    <mergeCell ref="F68:F69"/>
    <mergeCell ref="G68:G69"/>
    <mergeCell ref="H68:H69"/>
    <mergeCell ref="I68:I69"/>
    <mergeCell ref="J68:J69"/>
    <mergeCell ref="K68:K69"/>
    <mergeCell ref="L68:L69"/>
    <mergeCell ref="M64:M65"/>
    <mergeCell ref="A66:A67"/>
    <mergeCell ref="E66:E67"/>
    <mergeCell ref="F66:F67"/>
    <mergeCell ref="G66:G67"/>
    <mergeCell ref="H66:H67"/>
    <mergeCell ref="I66:I67"/>
    <mergeCell ref="J66:J67"/>
    <mergeCell ref="K66:K67"/>
    <mergeCell ref="L66:L67"/>
    <mergeCell ref="M62:M63"/>
    <mergeCell ref="A64:A65"/>
    <mergeCell ref="E64:E65"/>
    <mergeCell ref="F64:F65"/>
    <mergeCell ref="G64:G65"/>
    <mergeCell ref="H64:H65"/>
    <mergeCell ref="I64:I65"/>
    <mergeCell ref="J64:J65"/>
    <mergeCell ref="K64:K65"/>
    <mergeCell ref="L64:L65"/>
    <mergeCell ref="M60:M61"/>
    <mergeCell ref="A62:A63"/>
    <mergeCell ref="E62:E63"/>
    <mergeCell ref="F62:F63"/>
    <mergeCell ref="G62:G63"/>
    <mergeCell ref="H62:H63"/>
    <mergeCell ref="I62:I63"/>
    <mergeCell ref="J62:J63"/>
    <mergeCell ref="K62:K63"/>
    <mergeCell ref="L62:L63"/>
    <mergeCell ref="M58:M59"/>
    <mergeCell ref="A60:A61"/>
    <mergeCell ref="E60:E61"/>
    <mergeCell ref="F60:F61"/>
    <mergeCell ref="G60:G61"/>
    <mergeCell ref="H60:H61"/>
    <mergeCell ref="I60:I61"/>
    <mergeCell ref="J60:J61"/>
    <mergeCell ref="K60:K61"/>
    <mergeCell ref="L60:L61"/>
    <mergeCell ref="M56:M57"/>
    <mergeCell ref="A58:A59"/>
    <mergeCell ref="E58:E59"/>
    <mergeCell ref="F58:F59"/>
    <mergeCell ref="G58:G59"/>
    <mergeCell ref="H58:H59"/>
    <mergeCell ref="I58:I59"/>
    <mergeCell ref="J58:J59"/>
    <mergeCell ref="K58:K59"/>
    <mergeCell ref="L58:L59"/>
    <mergeCell ref="M54:M55"/>
    <mergeCell ref="A56:A57"/>
    <mergeCell ref="E56:E57"/>
    <mergeCell ref="F56:F57"/>
    <mergeCell ref="G56:G57"/>
    <mergeCell ref="H56:H57"/>
    <mergeCell ref="I56:I57"/>
    <mergeCell ref="J56:J57"/>
    <mergeCell ref="K56:K57"/>
    <mergeCell ref="L56:L57"/>
    <mergeCell ref="M52:M53"/>
    <mergeCell ref="A54:A55"/>
    <mergeCell ref="E54:E55"/>
    <mergeCell ref="F54:F55"/>
    <mergeCell ref="G54:G55"/>
    <mergeCell ref="H54:H55"/>
    <mergeCell ref="I54:I55"/>
    <mergeCell ref="J54:J55"/>
    <mergeCell ref="K54:K55"/>
    <mergeCell ref="L54:L55"/>
    <mergeCell ref="M50:M51"/>
    <mergeCell ref="A52:A53"/>
    <mergeCell ref="E52:E53"/>
    <mergeCell ref="F52:F53"/>
    <mergeCell ref="G52:G53"/>
    <mergeCell ref="H52:H53"/>
    <mergeCell ref="I52:I53"/>
    <mergeCell ref="J52:J53"/>
    <mergeCell ref="K52:K53"/>
    <mergeCell ref="L52:L53"/>
    <mergeCell ref="M48:M49"/>
    <mergeCell ref="A50:A51"/>
    <mergeCell ref="E50:E51"/>
    <mergeCell ref="F50:F51"/>
    <mergeCell ref="G50:G51"/>
    <mergeCell ref="H50:H51"/>
    <mergeCell ref="I50:I51"/>
    <mergeCell ref="J50:J51"/>
    <mergeCell ref="K50:K51"/>
    <mergeCell ref="L50:L51"/>
    <mergeCell ref="M46:M47"/>
    <mergeCell ref="A48:A49"/>
    <mergeCell ref="E48:E49"/>
    <mergeCell ref="F48:F49"/>
    <mergeCell ref="G48:G49"/>
    <mergeCell ref="H48:H49"/>
    <mergeCell ref="I48:I49"/>
    <mergeCell ref="J48:J49"/>
    <mergeCell ref="K48:K49"/>
    <mergeCell ref="L48:L49"/>
    <mergeCell ref="M44:M45"/>
    <mergeCell ref="A46:A47"/>
    <mergeCell ref="E46:E47"/>
    <mergeCell ref="F46:F47"/>
    <mergeCell ref="G46:G47"/>
    <mergeCell ref="H46:H47"/>
    <mergeCell ref="I46:I47"/>
    <mergeCell ref="J46:J47"/>
    <mergeCell ref="K46:K47"/>
    <mergeCell ref="L46:L47"/>
    <mergeCell ref="M42:M43"/>
    <mergeCell ref="A44:A45"/>
    <mergeCell ref="E44:E45"/>
    <mergeCell ref="F44:F45"/>
    <mergeCell ref="G44:G45"/>
    <mergeCell ref="H44:H45"/>
    <mergeCell ref="I44:I45"/>
    <mergeCell ref="J44:J45"/>
    <mergeCell ref="K44:K45"/>
    <mergeCell ref="L44:L45"/>
    <mergeCell ref="M40:M41"/>
    <mergeCell ref="A42:A43"/>
    <mergeCell ref="E42:E43"/>
    <mergeCell ref="F42:F43"/>
    <mergeCell ref="G42:G43"/>
    <mergeCell ref="H42:H43"/>
    <mergeCell ref="I42:I43"/>
    <mergeCell ref="J42:J43"/>
    <mergeCell ref="K42:K43"/>
    <mergeCell ref="L42:L43"/>
    <mergeCell ref="M38:M39"/>
    <mergeCell ref="A40:A41"/>
    <mergeCell ref="E40:E41"/>
    <mergeCell ref="F40:F41"/>
    <mergeCell ref="G40:G41"/>
    <mergeCell ref="H40:H41"/>
    <mergeCell ref="I40:I41"/>
    <mergeCell ref="J40:J41"/>
    <mergeCell ref="K40:K41"/>
    <mergeCell ref="L40:L41"/>
    <mergeCell ref="M36:M37"/>
    <mergeCell ref="A38:A39"/>
    <mergeCell ref="E38:E39"/>
    <mergeCell ref="F38:F39"/>
    <mergeCell ref="G38:G39"/>
    <mergeCell ref="H38:H39"/>
    <mergeCell ref="I38:I39"/>
    <mergeCell ref="J38:J39"/>
    <mergeCell ref="K38:K39"/>
    <mergeCell ref="L38:L39"/>
    <mergeCell ref="M34:M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2:M33"/>
    <mergeCell ref="A34:A35"/>
    <mergeCell ref="E34:E35"/>
    <mergeCell ref="F34:F35"/>
    <mergeCell ref="G34:G35"/>
    <mergeCell ref="H34:H35"/>
    <mergeCell ref="I34:I35"/>
    <mergeCell ref="J34:J35"/>
    <mergeCell ref="K34:K35"/>
    <mergeCell ref="L34:L35"/>
    <mergeCell ref="M30:M31"/>
    <mergeCell ref="A32:A33"/>
    <mergeCell ref="E32:E33"/>
    <mergeCell ref="F32:F33"/>
    <mergeCell ref="G32:G33"/>
    <mergeCell ref="H32:H33"/>
    <mergeCell ref="I32:I33"/>
    <mergeCell ref="J32:J33"/>
    <mergeCell ref="K32:K33"/>
    <mergeCell ref="L32:L33"/>
    <mergeCell ref="M28:M29"/>
    <mergeCell ref="A30:A31"/>
    <mergeCell ref="E30:E31"/>
    <mergeCell ref="F30:F31"/>
    <mergeCell ref="G30:G31"/>
    <mergeCell ref="H30:H31"/>
    <mergeCell ref="I30:I31"/>
    <mergeCell ref="J30:J31"/>
    <mergeCell ref="K30:K31"/>
    <mergeCell ref="L30:L31"/>
    <mergeCell ref="M26:M27"/>
    <mergeCell ref="A28:A29"/>
    <mergeCell ref="E28:E29"/>
    <mergeCell ref="F28:F29"/>
    <mergeCell ref="G28:G29"/>
    <mergeCell ref="H28:H29"/>
    <mergeCell ref="I28:I29"/>
    <mergeCell ref="J28:J29"/>
    <mergeCell ref="K28:K29"/>
    <mergeCell ref="L28:L29"/>
    <mergeCell ref="M24:M25"/>
    <mergeCell ref="A26:A27"/>
    <mergeCell ref="E26:E27"/>
    <mergeCell ref="F26:F27"/>
    <mergeCell ref="G26:G27"/>
    <mergeCell ref="H26:H27"/>
    <mergeCell ref="I26:I27"/>
    <mergeCell ref="J26:J27"/>
    <mergeCell ref="K26:K27"/>
    <mergeCell ref="L26:L27"/>
    <mergeCell ref="M22:M23"/>
    <mergeCell ref="A24:A25"/>
    <mergeCell ref="E24:E25"/>
    <mergeCell ref="F24:F25"/>
    <mergeCell ref="G24:G25"/>
    <mergeCell ref="H24:H25"/>
    <mergeCell ref="I24:I25"/>
    <mergeCell ref="J24:J25"/>
    <mergeCell ref="K24:K25"/>
    <mergeCell ref="L24:L25"/>
    <mergeCell ref="M20:M21"/>
    <mergeCell ref="A22:A23"/>
    <mergeCell ref="E22:E23"/>
    <mergeCell ref="F22:F23"/>
    <mergeCell ref="G22:G23"/>
    <mergeCell ref="H22:H23"/>
    <mergeCell ref="I22:I23"/>
    <mergeCell ref="J22:J23"/>
    <mergeCell ref="K22:K23"/>
    <mergeCell ref="L22:L23"/>
    <mergeCell ref="M18:M19"/>
    <mergeCell ref="A20:A21"/>
    <mergeCell ref="E20:E21"/>
    <mergeCell ref="F20:F21"/>
    <mergeCell ref="G20:G21"/>
    <mergeCell ref="H20:H21"/>
    <mergeCell ref="I20:I21"/>
    <mergeCell ref="J20:J21"/>
    <mergeCell ref="K20:K21"/>
    <mergeCell ref="L20:L21"/>
    <mergeCell ref="M16:M17"/>
    <mergeCell ref="A18:A19"/>
    <mergeCell ref="E18:E19"/>
    <mergeCell ref="F18:F19"/>
    <mergeCell ref="G18:G19"/>
    <mergeCell ref="H18:H19"/>
    <mergeCell ref="I18:I19"/>
    <mergeCell ref="J18:J19"/>
    <mergeCell ref="K18:K19"/>
    <mergeCell ref="L18:L19"/>
    <mergeCell ref="M14:M15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M12:M13"/>
    <mergeCell ref="A14:A15"/>
    <mergeCell ref="E14:E15"/>
    <mergeCell ref="F14:F15"/>
    <mergeCell ref="G14:G15"/>
    <mergeCell ref="H14:H15"/>
    <mergeCell ref="I14:I15"/>
    <mergeCell ref="J14:J15"/>
    <mergeCell ref="K14:K15"/>
    <mergeCell ref="L14:L15"/>
    <mergeCell ref="M10:M11"/>
    <mergeCell ref="A12:A13"/>
    <mergeCell ref="E12:E13"/>
    <mergeCell ref="F12:F13"/>
    <mergeCell ref="G12:G13"/>
    <mergeCell ref="H12:H13"/>
    <mergeCell ref="I12:I13"/>
    <mergeCell ref="J12:J13"/>
    <mergeCell ref="L12:L13"/>
    <mergeCell ref="K10:K11"/>
    <mergeCell ref="L10:L11"/>
    <mergeCell ref="A10:A11"/>
    <mergeCell ref="B10:C10"/>
    <mergeCell ref="E10:E11"/>
    <mergeCell ref="F10:F11"/>
    <mergeCell ref="D12:D13"/>
    <mergeCell ref="D10:D11"/>
    <mergeCell ref="A1:M1"/>
    <mergeCell ref="G3:J3"/>
    <mergeCell ref="B4:E4"/>
    <mergeCell ref="L4:M4"/>
    <mergeCell ref="G4:I4"/>
    <mergeCell ref="L3:M3"/>
    <mergeCell ref="B3:E3"/>
    <mergeCell ref="D14:D15"/>
    <mergeCell ref="D16:D17"/>
    <mergeCell ref="B5:E5"/>
    <mergeCell ref="G5:J5"/>
    <mergeCell ref="G10:H10"/>
    <mergeCell ref="I10:J10"/>
    <mergeCell ref="A6:M6"/>
    <mergeCell ref="L5:M5"/>
    <mergeCell ref="A8:M8"/>
    <mergeCell ref="K12:K13"/>
    <mergeCell ref="D24:D25"/>
    <mergeCell ref="D26:D27"/>
    <mergeCell ref="D28:D29"/>
    <mergeCell ref="D18:D19"/>
    <mergeCell ref="D20:D21"/>
    <mergeCell ref="D22:D23"/>
    <mergeCell ref="D36:D37"/>
    <mergeCell ref="D38:D39"/>
    <mergeCell ref="D40:D41"/>
    <mergeCell ref="D30:D31"/>
    <mergeCell ref="D32:D33"/>
    <mergeCell ref="D34:D35"/>
    <mergeCell ref="D52:D53"/>
    <mergeCell ref="D42:D43"/>
    <mergeCell ref="D44:D45"/>
    <mergeCell ref="D46:D47"/>
    <mergeCell ref="D54:D55"/>
    <mergeCell ref="D56:D57"/>
    <mergeCell ref="A7:M7"/>
    <mergeCell ref="D66:D67"/>
    <mergeCell ref="D68:D69"/>
    <mergeCell ref="D70:D71"/>
    <mergeCell ref="D60:D61"/>
    <mergeCell ref="D62:D63"/>
    <mergeCell ref="D64:D65"/>
    <mergeCell ref="D58:D59"/>
    <mergeCell ref="D48:D49"/>
    <mergeCell ref="D50:D51"/>
  </mergeCells>
  <conditionalFormatting sqref="P12:R12">
    <cfRule type="expression" priority="2" dxfId="0" stopIfTrue="1">
      <formula>$R$12="×"</formula>
    </cfRule>
  </conditionalFormatting>
  <conditionalFormatting sqref="R23">
    <cfRule type="expression" priority="1" dxfId="0" stopIfTrue="1">
      <formula>$R$12="○"</formula>
    </cfRule>
  </conditionalFormatting>
  <dataValidations count="4">
    <dataValidation type="list" allowBlank="1" showInputMessage="1" showErrorMessage="1" sqref="G12:G71 I12:I71">
      <formula1>$A$90:$A$94</formula1>
    </dataValidation>
    <dataValidation type="list" allowBlank="1" showInputMessage="1" showErrorMessage="1" sqref="J12:J71 H12:H71">
      <formula1>$B$90:$B$99</formula1>
    </dataValidation>
    <dataValidation type="list" allowBlank="1" showInputMessage="1" showErrorMessage="1" sqref="K12:K71">
      <formula1>$E$90:$E$91</formula1>
    </dataValidation>
    <dataValidation type="list" allowBlank="1" showInputMessage="1" showErrorMessage="1" sqref="L12:L71">
      <formula1>$F$90</formula1>
    </dataValidation>
  </dataValidations>
  <printOptions/>
  <pageMargins left="0.5511811023622047" right="0.4330708661417323" top="0.35433070866141736" bottom="0.1968503937007874" header="0.2755905511811024" footer="0.1968503937007874"/>
  <pageSetup fitToHeight="1" fitToWidth="1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J24"/>
  <sheetViews>
    <sheetView zoomScaleSheetLayoutView="112" zoomScalePageLayoutView="0" workbookViewId="0" topLeftCell="A1">
      <selection activeCell="G8" sqref="G8:J8"/>
    </sheetView>
  </sheetViews>
  <sheetFormatPr defaultColWidth="9.00390625" defaultRowHeight="13.5"/>
  <cols>
    <col min="1" max="1" width="9.50390625" style="30" customWidth="1"/>
    <col min="2" max="4" width="9.00390625" style="30" customWidth="1"/>
    <col min="5" max="5" width="9.625" style="30" customWidth="1"/>
    <col min="6" max="8" width="9.00390625" style="30" customWidth="1"/>
    <col min="9" max="9" width="5.875" style="30" customWidth="1"/>
    <col min="10" max="10" width="16.50390625" style="30" customWidth="1"/>
    <col min="11" max="16384" width="9.00390625" style="30" customWidth="1"/>
  </cols>
  <sheetData>
    <row r="1" spans="1:4" ht="17.25">
      <c r="A1" s="29"/>
      <c r="B1" s="29"/>
      <c r="C1" s="29"/>
      <c r="D1" s="29"/>
    </row>
    <row r="2" spans="1:8" ht="46.5" customHeight="1">
      <c r="A2" s="31"/>
      <c r="B2" s="31"/>
      <c r="C2" s="227" t="s">
        <v>249</v>
      </c>
      <c r="D2" s="227"/>
      <c r="E2" s="227"/>
      <c r="F2" s="227"/>
      <c r="G2" s="227"/>
      <c r="H2" s="227"/>
    </row>
    <row r="3" spans="3:8" ht="24">
      <c r="C3" s="227"/>
      <c r="D3" s="227"/>
      <c r="E3" s="227"/>
      <c r="F3" s="227"/>
      <c r="G3" s="227"/>
      <c r="H3" s="227"/>
    </row>
    <row r="4" spans="1:10" s="32" customFormat="1" ht="24.75" customHeight="1">
      <c r="A4" s="223" t="s">
        <v>79</v>
      </c>
      <c r="B4" s="223"/>
      <c r="C4" s="223"/>
      <c r="D4" s="223"/>
      <c r="E4" s="223"/>
      <c r="F4" s="223" t="s">
        <v>80</v>
      </c>
      <c r="G4" s="223"/>
      <c r="H4" s="223"/>
      <c r="I4" s="223"/>
      <c r="J4" s="223"/>
    </row>
    <row r="5" spans="1:10" s="32" customFormat="1" ht="28.5" customHeight="1">
      <c r="A5" s="33" t="s">
        <v>3</v>
      </c>
      <c r="B5" s="223" t="s">
        <v>81</v>
      </c>
      <c r="C5" s="223"/>
      <c r="D5" s="223"/>
      <c r="E5" s="223"/>
      <c r="F5" s="33" t="s">
        <v>3</v>
      </c>
      <c r="G5" s="224" t="s">
        <v>81</v>
      </c>
      <c r="H5" s="225"/>
      <c r="I5" s="225"/>
      <c r="J5" s="226"/>
    </row>
    <row r="6" spans="1:10" s="32" customFormat="1" ht="50.25" customHeight="1">
      <c r="A6" s="34"/>
      <c r="B6" s="223"/>
      <c r="C6" s="223"/>
      <c r="D6" s="223"/>
      <c r="E6" s="223"/>
      <c r="F6" s="34"/>
      <c r="G6" s="224"/>
      <c r="H6" s="225"/>
      <c r="I6" s="225"/>
      <c r="J6" s="226"/>
    </row>
    <row r="7" spans="1:10" s="32" customFormat="1" ht="50.25" customHeight="1">
      <c r="A7" s="34"/>
      <c r="B7" s="223"/>
      <c r="C7" s="223"/>
      <c r="D7" s="223"/>
      <c r="E7" s="223"/>
      <c r="F7" s="34"/>
      <c r="G7" s="224"/>
      <c r="H7" s="225"/>
      <c r="I7" s="225"/>
      <c r="J7" s="226"/>
    </row>
    <row r="8" spans="1:10" s="32" customFormat="1" ht="50.25" customHeight="1">
      <c r="A8" s="34"/>
      <c r="B8" s="223"/>
      <c r="C8" s="223"/>
      <c r="D8" s="223"/>
      <c r="E8" s="223"/>
      <c r="F8" s="34"/>
      <c r="G8" s="224"/>
      <c r="H8" s="225"/>
      <c r="I8" s="225"/>
      <c r="J8" s="226"/>
    </row>
    <row r="9" spans="1:10" ht="21">
      <c r="A9" s="35"/>
      <c r="B9" s="36"/>
      <c r="C9" s="36"/>
      <c r="D9" s="36"/>
      <c r="E9" s="35"/>
      <c r="F9" s="35"/>
      <c r="G9" s="35"/>
      <c r="H9" s="35"/>
      <c r="I9" s="35"/>
      <c r="J9" s="35"/>
    </row>
    <row r="10" spans="1:10" ht="17.25">
      <c r="A10" s="37"/>
      <c r="B10" s="35"/>
      <c r="C10" s="35"/>
      <c r="D10" s="35"/>
      <c r="E10" s="35"/>
      <c r="F10" s="38"/>
      <c r="G10" s="35"/>
      <c r="H10" s="35"/>
      <c r="I10" s="35"/>
      <c r="J10" s="35"/>
    </row>
    <row r="11" spans="1:10" ht="21" customHeight="1">
      <c r="A11" s="39"/>
      <c r="B11" s="35"/>
      <c r="C11" s="227" t="s">
        <v>250</v>
      </c>
      <c r="D11" s="227"/>
      <c r="E11" s="227"/>
      <c r="F11" s="227"/>
      <c r="G11" s="227"/>
      <c r="H11" s="227"/>
      <c r="I11" s="40"/>
      <c r="J11" s="40"/>
    </row>
    <row r="12" spans="1:10" ht="36.75" customHeight="1">
      <c r="A12" s="228" t="s">
        <v>82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0" ht="33.75" customHeight="1">
      <c r="A13" s="224" t="s">
        <v>83</v>
      </c>
      <c r="B13" s="225"/>
      <c r="C13" s="225"/>
      <c r="D13" s="225"/>
      <c r="E13" s="226"/>
      <c r="F13" s="224" t="s">
        <v>84</v>
      </c>
      <c r="G13" s="225"/>
      <c r="H13" s="224" t="s">
        <v>85</v>
      </c>
      <c r="I13" s="225"/>
      <c r="J13" s="125" t="s">
        <v>246</v>
      </c>
    </row>
    <row r="14" spans="1:10" ht="50.25" customHeight="1">
      <c r="A14" s="217"/>
      <c r="B14" s="218"/>
      <c r="C14" s="218"/>
      <c r="D14" s="218"/>
      <c r="E14" s="219"/>
      <c r="F14" s="229"/>
      <c r="G14" s="230"/>
      <c r="H14" s="230"/>
      <c r="I14" s="231"/>
      <c r="J14" s="239" t="s">
        <v>247</v>
      </c>
    </row>
    <row r="15" spans="1:10" ht="50.25" customHeight="1">
      <c r="A15" s="220"/>
      <c r="B15" s="221"/>
      <c r="C15" s="221"/>
      <c r="D15" s="221"/>
      <c r="E15" s="222"/>
      <c r="F15" s="232"/>
      <c r="G15" s="233"/>
      <c r="H15" s="233"/>
      <c r="I15" s="234"/>
      <c r="J15" s="240"/>
    </row>
    <row r="16" spans="1:10" ht="15.75" customHeight="1">
      <c r="A16" s="41"/>
      <c r="B16" s="41"/>
      <c r="C16" s="41"/>
      <c r="D16" s="41"/>
      <c r="E16" s="42"/>
      <c r="F16" s="42"/>
      <c r="G16" s="43"/>
      <c r="H16" s="42"/>
      <c r="I16" s="42"/>
      <c r="J16" s="42"/>
    </row>
    <row r="17" spans="1:10" ht="93.75" customHeight="1">
      <c r="A17" s="235" t="s">
        <v>248</v>
      </c>
      <c r="B17" s="235"/>
      <c r="C17" s="235"/>
      <c r="D17" s="235"/>
      <c r="E17" s="235"/>
      <c r="F17" s="235"/>
      <c r="G17" s="235"/>
      <c r="H17" s="235"/>
      <c r="I17" s="235"/>
      <c r="J17" s="235"/>
    </row>
    <row r="18" spans="1:10" ht="17.25">
      <c r="A18" s="35"/>
      <c r="B18" s="39"/>
      <c r="C18" s="39"/>
      <c r="D18" s="39"/>
      <c r="E18" s="39"/>
      <c r="F18" s="39"/>
      <c r="G18" s="39"/>
      <c r="H18" s="39"/>
      <c r="I18" s="39"/>
      <c r="J18" s="39"/>
    </row>
    <row r="19" spans="1:10" s="32" customFormat="1" ht="17.25">
      <c r="A19" s="223" t="s">
        <v>0</v>
      </c>
      <c r="B19" s="223"/>
      <c r="C19" s="236">
        <f>'男子用紙(地域スポーツ団体等)'!B3</f>
        <v>0</v>
      </c>
      <c r="D19" s="236"/>
      <c r="E19" s="223" t="s">
        <v>25</v>
      </c>
      <c r="F19" s="223" t="s">
        <v>86</v>
      </c>
      <c r="G19" s="223"/>
      <c r="H19" s="217"/>
      <c r="I19" s="218"/>
      <c r="J19" s="219"/>
    </row>
    <row r="20" spans="1:10" s="32" customFormat="1" ht="70.5" customHeight="1">
      <c r="A20" s="223"/>
      <c r="B20" s="223"/>
      <c r="C20" s="236"/>
      <c r="D20" s="236"/>
      <c r="E20" s="223"/>
      <c r="F20" s="223"/>
      <c r="G20" s="223"/>
      <c r="H20" s="237">
        <f>'男子用紙(地域スポーツ団体等)'!B4</f>
        <v>0</v>
      </c>
      <c r="I20" s="238"/>
      <c r="J20" s="44" t="s">
        <v>15</v>
      </c>
    </row>
    <row r="21" spans="1:10" ht="27" customHeight="1">
      <c r="A21" s="35"/>
      <c r="B21" s="35"/>
      <c r="C21" s="45"/>
      <c r="D21" s="35"/>
      <c r="E21" s="46"/>
      <c r="F21" s="35"/>
      <c r="G21" s="47"/>
      <c r="H21" s="35"/>
      <c r="I21" s="35"/>
      <c r="J21" s="35"/>
    </row>
    <row r="22" spans="1:10" ht="26.25" customHeight="1">
      <c r="A22" s="35"/>
      <c r="B22" s="35"/>
      <c r="C22" s="47"/>
      <c r="D22" s="47"/>
      <c r="E22" s="35"/>
      <c r="F22" s="46"/>
      <c r="G22" s="35"/>
      <c r="H22" s="35"/>
      <c r="I22" s="47"/>
      <c r="J22" s="35"/>
    </row>
    <row r="23" spans="1:10" ht="17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7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27">
    <mergeCell ref="F14:I15"/>
    <mergeCell ref="F13:G13"/>
    <mergeCell ref="A17:J17"/>
    <mergeCell ref="A19:B20"/>
    <mergeCell ref="C19:D20"/>
    <mergeCell ref="E19:E20"/>
    <mergeCell ref="F19:G20"/>
    <mergeCell ref="H19:J19"/>
    <mergeCell ref="H20:I20"/>
    <mergeCell ref="J14:J15"/>
    <mergeCell ref="G7:J7"/>
    <mergeCell ref="B8:E8"/>
    <mergeCell ref="G8:J8"/>
    <mergeCell ref="C11:H11"/>
    <mergeCell ref="A12:J12"/>
    <mergeCell ref="H13:I13"/>
    <mergeCell ref="A13:E13"/>
    <mergeCell ref="A14:E15"/>
    <mergeCell ref="B6:E6"/>
    <mergeCell ref="G6:J6"/>
    <mergeCell ref="B7:E7"/>
    <mergeCell ref="C2:H2"/>
    <mergeCell ref="C3:H3"/>
    <mergeCell ref="A4:E4"/>
    <mergeCell ref="F4:J4"/>
    <mergeCell ref="B5:E5"/>
    <mergeCell ref="G5:J5"/>
  </mergeCells>
  <printOptions/>
  <pageMargins left="0.5118110236220472" right="0.3937007874015748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97"/>
  <sheetViews>
    <sheetView zoomScale="106" zoomScaleNormal="106" zoomScalePageLayoutView="0" workbookViewId="0" topLeftCell="A1">
      <selection activeCell="K81" sqref="K81"/>
    </sheetView>
  </sheetViews>
  <sheetFormatPr defaultColWidth="9.00390625" defaultRowHeight="13.5"/>
  <cols>
    <col min="1" max="1" width="6.125" style="48" bestFit="1" customWidth="1"/>
    <col min="2" max="2" width="4.75390625" style="48" bestFit="1" customWidth="1"/>
    <col min="3" max="4" width="4.125" style="48" bestFit="1" customWidth="1"/>
    <col min="5" max="7" width="3.25390625" style="48" bestFit="1" customWidth="1"/>
    <col min="8" max="8" width="9.00390625" style="48" bestFit="1" customWidth="1"/>
    <col min="9" max="10" width="12.875" style="48" bestFit="1" customWidth="1"/>
    <col min="11" max="11" width="11.50390625" style="48" bestFit="1" customWidth="1"/>
    <col min="12" max="12" width="6.125" style="48" bestFit="1" customWidth="1"/>
    <col min="13" max="13" width="15.125" style="48" bestFit="1" customWidth="1"/>
    <col min="14" max="14" width="10.50390625" style="48" bestFit="1" customWidth="1"/>
    <col min="15" max="15" width="3.25390625" style="48" bestFit="1" customWidth="1"/>
    <col min="16" max="16" width="7.875" style="48" bestFit="1" customWidth="1"/>
    <col min="17" max="17" width="11.50390625" style="48" customWidth="1"/>
    <col min="18" max="18" width="6.50390625" style="48" bestFit="1" customWidth="1"/>
    <col min="19" max="19" width="7.375" style="48" bestFit="1" customWidth="1"/>
    <col min="20" max="20" width="3.25390625" style="48" bestFit="1" customWidth="1"/>
    <col min="21" max="21" width="10.125" style="48" customWidth="1"/>
    <col min="22" max="22" width="7.375" style="48" bestFit="1" customWidth="1"/>
    <col min="23" max="23" width="6.50390625" style="48" bestFit="1" customWidth="1"/>
    <col min="24" max="24" width="7.375" style="48" bestFit="1" customWidth="1"/>
    <col min="25" max="25" width="3.375" style="48" bestFit="1" customWidth="1"/>
    <col min="26" max="26" width="8.00390625" style="48" bestFit="1" customWidth="1"/>
    <col min="27" max="16384" width="9.00390625" style="48" customWidth="1"/>
  </cols>
  <sheetData>
    <row r="1" spans="1:26" ht="13.5">
      <c r="A1" s="48" t="s">
        <v>73</v>
      </c>
      <c r="B1" s="48" t="s">
        <v>74</v>
      </c>
      <c r="C1" s="48" t="s">
        <v>10</v>
      </c>
      <c r="D1" s="48" t="s">
        <v>11</v>
      </c>
      <c r="H1" s="48" t="s">
        <v>58</v>
      </c>
      <c r="I1" s="48" t="s">
        <v>26</v>
      </c>
      <c r="J1" s="48" t="s">
        <v>27</v>
      </c>
      <c r="K1" s="48" t="s">
        <v>59</v>
      </c>
      <c r="L1" s="48" t="s">
        <v>3</v>
      </c>
      <c r="M1" s="48" t="s">
        <v>60</v>
      </c>
      <c r="N1" s="48" t="s">
        <v>28</v>
      </c>
      <c r="Q1" s="48" t="s">
        <v>6</v>
      </c>
      <c r="R1" s="48" t="s">
        <v>61</v>
      </c>
      <c r="S1" s="48" t="s">
        <v>29</v>
      </c>
      <c r="V1" s="48" t="s">
        <v>7</v>
      </c>
      <c r="W1" s="48" t="s">
        <v>62</v>
      </c>
      <c r="X1" s="48" t="s">
        <v>30</v>
      </c>
      <c r="Y1" s="48" t="s">
        <v>63</v>
      </c>
      <c r="Z1" s="48" t="s">
        <v>0</v>
      </c>
    </row>
    <row r="2" spans="1:26" ht="13.5">
      <c r="A2" s="48" t="s">
        <v>24</v>
      </c>
      <c r="B2" s="48">
        <v>1</v>
      </c>
      <c r="C2" s="48">
        <f>'男子用紙(地域スポーツ団体等)'!B15</f>
        <v>0</v>
      </c>
      <c r="D2" s="48">
        <f>'男子用紙(地域スポーツ団体等)'!C15</f>
        <v>0</v>
      </c>
      <c r="E2" s="48">
        <f aca="true" t="shared" si="0" ref="E2:F4">LEN(C2)</f>
        <v>1</v>
      </c>
      <c r="F2" s="48">
        <f t="shared" si="0"/>
        <v>1</v>
      </c>
      <c r="G2" s="48">
        <f>SUM(E2:F2)</f>
        <v>2</v>
      </c>
      <c r="H2" s="48" t="str">
        <f>IF(G2&lt;=3,C2&amp;"　　"&amp;D2&amp;"("&amp;L2&amp;")",IF(G2=4,C2&amp;"　"&amp;D2&amp;"("&amp;L2&amp;")",IF(G2&gt;=5,C2&amp;D2&amp;"("&amp;L2&amp;")")))</f>
        <v>0　　0(0)</v>
      </c>
      <c r="I2" s="48">
        <f>'男子用紙(地域スポーツ団体等)'!B14</f>
        <v>0</v>
      </c>
      <c r="J2" s="48">
        <f>'男子用紙(地域スポーツ団体等)'!C14</f>
        <v>0</v>
      </c>
      <c r="K2" s="48" t="str">
        <f>I2&amp;"　"&amp;J2</f>
        <v>0　0</v>
      </c>
      <c r="L2" s="48">
        <f>'男子用紙(地域スポーツ団体等)'!E14</f>
        <v>0</v>
      </c>
      <c r="M2" s="48">
        <f>'男子用紙(地域スポーツ団体等)'!F14</f>
        <v>0</v>
      </c>
      <c r="N2" s="48">
        <f>'男子用紙(地域スポーツ団体等)'!G14</f>
        <v>0</v>
      </c>
      <c r="O2" s="48" t="str">
        <f>ASC(LEFT(N2,1))</f>
        <v>0</v>
      </c>
      <c r="P2" s="48">
        <f>IF(O2="1","10",IF(O2="2","20",IF(O2="3","30",IF(O2="共","00",IF(O2="低","40","")))))</f>
      </c>
      <c r="Q2" s="48">
        <f>'男子用紙(地域スポーツ団体等)'!H14</f>
        <v>0</v>
      </c>
      <c r="R2" s="48" t="e">
        <f>VLOOKUP(Q2,$I$74:$J$87,2,FALSE)&amp;P2</f>
        <v>#N/A</v>
      </c>
      <c r="S2" s="48">
        <f>'男子用紙(地域スポーツ団体等)'!I14</f>
        <v>0</v>
      </c>
      <c r="T2" s="48" t="str">
        <f>ASC(LEFT(S2,1))</f>
        <v>0</v>
      </c>
      <c r="U2" s="48">
        <f>IF(T2="1","10",IF(T2="2","20",IF(T2="3","30",IF(T2="共","00",IF(T2="低","40","")))))</f>
      </c>
      <c r="V2" s="48">
        <f>'男子用紙(地域スポーツ団体等)'!J14</f>
        <v>0</v>
      </c>
      <c r="W2" s="48" t="e">
        <f>VLOOKUP(V2,$I$74:$J$87,2,FALSE)&amp;U2</f>
        <v>#N/A</v>
      </c>
      <c r="X2" s="48">
        <f>'男子用紙(地域スポーツ団体等)'!K14</f>
        <v>0</v>
      </c>
      <c r="Y2" s="48">
        <f>'男子用紙(地域スポーツ団体等)'!L14</f>
        <v>0</v>
      </c>
      <c r="Z2" s="48">
        <f>'男子用紙(地域スポーツ団体等)'!$B$3</f>
        <v>0</v>
      </c>
    </row>
    <row r="3" spans="1:26" ht="13.5">
      <c r="A3" s="48" t="s">
        <v>24</v>
      </c>
      <c r="B3" s="48">
        <v>2</v>
      </c>
      <c r="C3" s="48">
        <f>'男子用紙(地域スポーツ団体等)'!B17</f>
        <v>0</v>
      </c>
      <c r="D3" s="48">
        <f>'男子用紙(地域スポーツ団体等)'!C17</f>
        <v>0</v>
      </c>
      <c r="E3" s="48">
        <f t="shared" si="0"/>
        <v>1</v>
      </c>
      <c r="F3" s="48">
        <f t="shared" si="0"/>
        <v>1</v>
      </c>
      <c r="G3" s="48">
        <f>SUM(E3:F3)</f>
        <v>2</v>
      </c>
      <c r="H3" s="48" t="str">
        <f>IF(G3&lt;=3,C3&amp;"　　"&amp;D3&amp;"("&amp;L3&amp;")",IF(G3=4,C3&amp;"　"&amp;D3&amp;"("&amp;L3&amp;")",IF(G3&gt;=5,C3&amp;D3&amp;"("&amp;L3&amp;")")))</f>
        <v>0　　0(0)</v>
      </c>
      <c r="I3" s="48">
        <f>'男子用紙(地域スポーツ団体等)'!B16</f>
        <v>0</v>
      </c>
      <c r="J3" s="48">
        <f>'男子用紙(地域スポーツ団体等)'!C16</f>
        <v>0</v>
      </c>
      <c r="K3" s="48" t="str">
        <f aca="true" t="shared" si="1" ref="K3:K62">I3&amp;"　"&amp;J3</f>
        <v>0　0</v>
      </c>
      <c r="L3" s="48">
        <f>'男子用紙(地域スポーツ団体等)'!E16</f>
        <v>0</v>
      </c>
      <c r="M3" s="48">
        <f>'男子用紙(地域スポーツ団体等)'!F16</f>
        <v>0</v>
      </c>
      <c r="N3" s="48">
        <f>'男子用紙(地域スポーツ団体等)'!G16</f>
        <v>0</v>
      </c>
      <c r="O3" s="48" t="str">
        <f>ASC(LEFT(N3,1))</f>
        <v>0</v>
      </c>
      <c r="P3" s="48">
        <f aca="true" t="shared" si="2" ref="P3:P62">IF(O3="1","10",IF(O3="2","20",IF(O3="3","30",IF(O3="共","00",IF(O3="低","40","")))))</f>
      </c>
      <c r="Q3" s="48">
        <f>'男子用紙(地域スポーツ団体等)'!H16</f>
        <v>0</v>
      </c>
      <c r="R3" s="48" t="e">
        <f>VLOOKUP(Q3,$I$74:$J$87,2,FALSE)&amp;P3</f>
        <v>#N/A</v>
      </c>
      <c r="S3" s="48">
        <f>'男子用紙(地域スポーツ団体等)'!I16</f>
        <v>0</v>
      </c>
      <c r="T3" s="48" t="str">
        <f>ASC(LEFT(S3,1))</f>
        <v>0</v>
      </c>
      <c r="U3" s="48">
        <f aca="true" t="shared" si="3" ref="U3:U62">IF(T3="1","10",IF(T3="2","20",IF(T3="3","30",IF(T3="共","00",IF(T3="低","40","")))))</f>
      </c>
      <c r="V3" s="48">
        <f>'男子用紙(地域スポーツ団体等)'!J16</f>
        <v>0</v>
      </c>
      <c r="W3" s="48" t="e">
        <f aca="true" t="shared" si="4" ref="W3:W30">VLOOKUP(V3,$I$74:$J$87,2,FALSE)&amp;U3</f>
        <v>#N/A</v>
      </c>
      <c r="X3" s="48">
        <f>'男子用紙(地域スポーツ団体等)'!K16</f>
        <v>0</v>
      </c>
      <c r="Y3" s="48">
        <f>'男子用紙(地域スポーツ団体等)'!L16</f>
        <v>0</v>
      </c>
      <c r="Z3" s="48">
        <f>'男子用紙(地域スポーツ団体等)'!$B$3</f>
        <v>0</v>
      </c>
    </row>
    <row r="4" spans="1:26" ht="13.5">
      <c r="A4" s="48" t="s">
        <v>24</v>
      </c>
      <c r="B4" s="48">
        <v>3</v>
      </c>
      <c r="C4" s="48">
        <f>'男子用紙(地域スポーツ団体等)'!B19</f>
        <v>0</v>
      </c>
      <c r="D4" s="48">
        <f>'男子用紙(地域スポーツ団体等)'!C19</f>
        <v>0</v>
      </c>
      <c r="E4" s="48">
        <f t="shared" si="0"/>
        <v>1</v>
      </c>
      <c r="F4" s="48">
        <f t="shared" si="0"/>
        <v>1</v>
      </c>
      <c r="G4" s="48">
        <f>SUM(E4:F4)</f>
        <v>2</v>
      </c>
      <c r="H4" s="48" t="str">
        <f>IF(G4&lt;=3,C4&amp;"　　"&amp;D4&amp;"("&amp;L4&amp;")",IF(G4=4,C4&amp;"　"&amp;D4&amp;"("&amp;L4&amp;")",IF(G4&gt;=5,C4&amp;D4&amp;"("&amp;L4&amp;")")))</f>
        <v>0　　0(0)</v>
      </c>
      <c r="I4" s="48">
        <f>'男子用紙(地域スポーツ団体等)'!B18</f>
        <v>0</v>
      </c>
      <c r="J4" s="48">
        <f>'男子用紙(地域スポーツ団体等)'!C18</f>
        <v>0</v>
      </c>
      <c r="K4" s="48" t="str">
        <f t="shared" si="1"/>
        <v>0　0</v>
      </c>
      <c r="L4" s="48">
        <f>'男子用紙(地域スポーツ団体等)'!E18</f>
        <v>0</v>
      </c>
      <c r="M4" s="48">
        <f>'男子用紙(地域スポーツ団体等)'!F18</f>
        <v>0</v>
      </c>
      <c r="N4" s="48">
        <f>'男子用紙(地域スポーツ団体等)'!G18</f>
        <v>0</v>
      </c>
      <c r="O4" s="48" t="str">
        <f>ASC(LEFT(N4,1))</f>
        <v>0</v>
      </c>
      <c r="P4" s="48">
        <f t="shared" si="2"/>
      </c>
      <c r="Q4" s="48">
        <f>'男子用紙(地域スポーツ団体等)'!H18</f>
        <v>0</v>
      </c>
      <c r="R4" s="48" t="e">
        <f aca="true" t="shared" si="5" ref="R4:R31">VLOOKUP(Q4,$I$74:$J$87,2,FALSE)&amp;P4</f>
        <v>#N/A</v>
      </c>
      <c r="S4" s="48">
        <f>'男子用紙(地域スポーツ団体等)'!I18</f>
        <v>0</v>
      </c>
      <c r="T4" s="48" t="str">
        <f>ASC(LEFT(S4,1))</f>
        <v>0</v>
      </c>
      <c r="U4" s="48">
        <f t="shared" si="3"/>
      </c>
      <c r="V4" s="48">
        <f>'男子用紙(地域スポーツ団体等)'!J18</f>
        <v>0</v>
      </c>
      <c r="W4" s="48" t="e">
        <f t="shared" si="4"/>
        <v>#N/A</v>
      </c>
      <c r="X4" s="48">
        <f>'男子用紙(地域スポーツ団体等)'!K18</f>
        <v>0</v>
      </c>
      <c r="Y4" s="48">
        <f>'男子用紙(地域スポーツ団体等)'!L18</f>
        <v>0</v>
      </c>
      <c r="Z4" s="48">
        <f>'男子用紙(地域スポーツ団体等)'!$B$3</f>
        <v>0</v>
      </c>
    </row>
    <row r="5" spans="1:26" ht="13.5">
      <c r="A5" s="48" t="s">
        <v>24</v>
      </c>
      <c r="B5" s="48">
        <v>4</v>
      </c>
      <c r="C5" s="48">
        <f>'男子用紙(地域スポーツ団体等)'!B21</f>
        <v>0</v>
      </c>
      <c r="D5" s="48">
        <f>'男子用紙(地域スポーツ団体等)'!C21</f>
        <v>0</v>
      </c>
      <c r="E5" s="48">
        <f aca="true" t="shared" si="6" ref="E5:E31">LEN(C5)</f>
        <v>1</v>
      </c>
      <c r="F5" s="48">
        <f aca="true" t="shared" si="7" ref="F5:F31">LEN(D5)</f>
        <v>1</v>
      </c>
      <c r="G5" s="48">
        <f aca="true" t="shared" si="8" ref="G5:G31">SUM(E5:F5)</f>
        <v>2</v>
      </c>
      <c r="H5" s="48" t="str">
        <f aca="true" t="shared" si="9" ref="H5:H31">IF(G5&lt;=3,C5&amp;"　　"&amp;D5&amp;"("&amp;L5&amp;")",IF(G5=4,C5&amp;"　"&amp;D5&amp;"("&amp;L5&amp;")",IF(G5&gt;=5,C5&amp;D5&amp;"("&amp;L5&amp;")")))</f>
        <v>0　　0(0)</v>
      </c>
      <c r="I5" s="48">
        <f>'男子用紙(地域スポーツ団体等)'!B20</f>
        <v>0</v>
      </c>
      <c r="J5" s="48">
        <f>'男子用紙(地域スポーツ団体等)'!C20</f>
        <v>0</v>
      </c>
      <c r="K5" s="48" t="str">
        <f t="shared" si="1"/>
        <v>0　0</v>
      </c>
      <c r="L5" s="48">
        <f>'男子用紙(地域スポーツ団体等)'!E20</f>
        <v>0</v>
      </c>
      <c r="M5" s="48">
        <f>'男子用紙(地域スポーツ団体等)'!F20</f>
        <v>0</v>
      </c>
      <c r="N5" s="48">
        <f>'男子用紙(地域スポーツ団体等)'!G20</f>
        <v>0</v>
      </c>
      <c r="O5" s="48" t="str">
        <f aca="true" t="shared" si="10" ref="O5:O62">ASC(LEFT(N5,1))</f>
        <v>0</v>
      </c>
      <c r="P5" s="48">
        <f t="shared" si="2"/>
      </c>
      <c r="Q5" s="48">
        <f>'男子用紙(地域スポーツ団体等)'!H20</f>
        <v>0</v>
      </c>
      <c r="R5" s="48" t="e">
        <f t="shared" si="5"/>
        <v>#N/A</v>
      </c>
      <c r="S5" s="48">
        <f>'男子用紙(地域スポーツ団体等)'!I20</f>
        <v>0</v>
      </c>
      <c r="T5" s="48" t="str">
        <f aca="true" t="shared" si="11" ref="T5:T62">ASC(LEFT(S5,1))</f>
        <v>0</v>
      </c>
      <c r="U5" s="48">
        <f t="shared" si="3"/>
      </c>
      <c r="V5" s="48">
        <f>'男子用紙(地域スポーツ団体等)'!J20</f>
        <v>0</v>
      </c>
      <c r="W5" s="48" t="e">
        <f t="shared" si="4"/>
        <v>#N/A</v>
      </c>
      <c r="X5" s="48">
        <f>'男子用紙(地域スポーツ団体等)'!K20</f>
        <v>0</v>
      </c>
      <c r="Y5" s="48">
        <f>'男子用紙(地域スポーツ団体等)'!L20</f>
        <v>0</v>
      </c>
      <c r="Z5" s="48">
        <f>'男子用紙(地域スポーツ団体等)'!$B$3</f>
        <v>0</v>
      </c>
    </row>
    <row r="6" spans="1:26" ht="13.5">
      <c r="A6" s="48" t="s">
        <v>24</v>
      </c>
      <c r="B6" s="48">
        <v>5</v>
      </c>
      <c r="C6" s="48">
        <f>'男子用紙(地域スポーツ団体等)'!B23</f>
        <v>0</v>
      </c>
      <c r="D6" s="48">
        <f>'男子用紙(地域スポーツ団体等)'!C23</f>
        <v>0</v>
      </c>
      <c r="E6" s="48">
        <f t="shared" si="6"/>
        <v>1</v>
      </c>
      <c r="F6" s="48">
        <f t="shared" si="7"/>
        <v>1</v>
      </c>
      <c r="G6" s="48">
        <f t="shared" si="8"/>
        <v>2</v>
      </c>
      <c r="H6" s="48" t="str">
        <f t="shared" si="9"/>
        <v>0　　0(0)</v>
      </c>
      <c r="I6" s="48">
        <f>'男子用紙(地域スポーツ団体等)'!B22</f>
        <v>0</v>
      </c>
      <c r="J6" s="48">
        <f>'男子用紙(地域スポーツ団体等)'!C22</f>
        <v>0</v>
      </c>
      <c r="K6" s="48" t="str">
        <f t="shared" si="1"/>
        <v>0　0</v>
      </c>
      <c r="L6" s="48">
        <f>'男子用紙(地域スポーツ団体等)'!E22</f>
        <v>0</v>
      </c>
      <c r="M6" s="48">
        <f>'男子用紙(地域スポーツ団体等)'!F22</f>
        <v>0</v>
      </c>
      <c r="N6" s="48">
        <f>'男子用紙(地域スポーツ団体等)'!G22</f>
        <v>0</v>
      </c>
      <c r="O6" s="48" t="str">
        <f t="shared" si="10"/>
        <v>0</v>
      </c>
      <c r="P6" s="48">
        <f t="shared" si="2"/>
      </c>
      <c r="Q6" s="48">
        <f>'男子用紙(地域スポーツ団体等)'!H22</f>
        <v>0</v>
      </c>
      <c r="R6" s="48" t="e">
        <f t="shared" si="5"/>
        <v>#N/A</v>
      </c>
      <c r="S6" s="48">
        <f>'男子用紙(地域スポーツ団体等)'!I22</f>
        <v>0</v>
      </c>
      <c r="T6" s="48" t="str">
        <f t="shared" si="11"/>
        <v>0</v>
      </c>
      <c r="U6" s="48">
        <f t="shared" si="3"/>
      </c>
      <c r="V6" s="48">
        <f>'男子用紙(地域スポーツ団体等)'!J22</f>
        <v>0</v>
      </c>
      <c r="W6" s="48" t="e">
        <f t="shared" si="4"/>
        <v>#N/A</v>
      </c>
      <c r="X6" s="48">
        <f>'男子用紙(地域スポーツ団体等)'!K22</f>
        <v>0</v>
      </c>
      <c r="Y6" s="48">
        <f>'男子用紙(地域スポーツ団体等)'!L22</f>
        <v>0</v>
      </c>
      <c r="Z6" s="48">
        <f>'男子用紙(地域スポーツ団体等)'!$B$3</f>
        <v>0</v>
      </c>
    </row>
    <row r="7" spans="1:26" ht="13.5">
      <c r="A7" s="48" t="s">
        <v>24</v>
      </c>
      <c r="B7" s="48">
        <v>6</v>
      </c>
      <c r="C7" s="48">
        <f>'男子用紙(地域スポーツ団体等)'!B25</f>
        <v>0</v>
      </c>
      <c r="D7" s="48">
        <f>'男子用紙(地域スポーツ団体等)'!C25</f>
        <v>0</v>
      </c>
      <c r="E7" s="48">
        <f t="shared" si="6"/>
        <v>1</v>
      </c>
      <c r="F7" s="48">
        <f t="shared" si="7"/>
        <v>1</v>
      </c>
      <c r="G7" s="48">
        <f t="shared" si="8"/>
        <v>2</v>
      </c>
      <c r="H7" s="48" t="str">
        <f t="shared" si="9"/>
        <v>0　　0(0)</v>
      </c>
      <c r="I7" s="48">
        <f>'男子用紙(地域スポーツ団体等)'!B24</f>
        <v>0</v>
      </c>
      <c r="J7" s="48">
        <f>'男子用紙(地域スポーツ団体等)'!C24</f>
        <v>0</v>
      </c>
      <c r="K7" s="48" t="str">
        <f t="shared" si="1"/>
        <v>0　0</v>
      </c>
      <c r="L7" s="48">
        <f>'男子用紙(地域スポーツ団体等)'!E24</f>
        <v>0</v>
      </c>
      <c r="M7" s="48">
        <f>'男子用紙(地域スポーツ団体等)'!F24</f>
        <v>0</v>
      </c>
      <c r="N7" s="48">
        <f>'男子用紙(地域スポーツ団体等)'!G24</f>
        <v>0</v>
      </c>
      <c r="O7" s="48" t="str">
        <f t="shared" si="10"/>
        <v>0</v>
      </c>
      <c r="P7" s="48">
        <f t="shared" si="2"/>
      </c>
      <c r="Q7" s="48">
        <f>'男子用紙(地域スポーツ団体等)'!H24</f>
        <v>0</v>
      </c>
      <c r="R7" s="48" t="e">
        <f t="shared" si="5"/>
        <v>#N/A</v>
      </c>
      <c r="S7" s="48">
        <f>'男子用紙(地域スポーツ団体等)'!I24</f>
        <v>0</v>
      </c>
      <c r="T7" s="48" t="str">
        <f t="shared" si="11"/>
        <v>0</v>
      </c>
      <c r="U7" s="48">
        <f t="shared" si="3"/>
      </c>
      <c r="V7" s="48">
        <f>'男子用紙(地域スポーツ団体等)'!J24</f>
        <v>0</v>
      </c>
      <c r="W7" s="48" t="e">
        <f t="shared" si="4"/>
        <v>#N/A</v>
      </c>
      <c r="X7" s="48">
        <f>'男子用紙(地域スポーツ団体等)'!K24</f>
        <v>0</v>
      </c>
      <c r="Y7" s="48">
        <f>'男子用紙(地域スポーツ団体等)'!L24</f>
        <v>0</v>
      </c>
      <c r="Z7" s="48">
        <f>'男子用紙(地域スポーツ団体等)'!$B$3</f>
        <v>0</v>
      </c>
    </row>
    <row r="8" spans="1:26" ht="13.5">
      <c r="A8" s="48" t="s">
        <v>24</v>
      </c>
      <c r="B8" s="48">
        <v>7</v>
      </c>
      <c r="C8" s="48">
        <f>'男子用紙(地域スポーツ団体等)'!B27</f>
        <v>0</v>
      </c>
      <c r="D8" s="48">
        <f>'男子用紙(地域スポーツ団体等)'!C27</f>
        <v>0</v>
      </c>
      <c r="E8" s="48">
        <f t="shared" si="6"/>
        <v>1</v>
      </c>
      <c r="F8" s="48">
        <f t="shared" si="7"/>
        <v>1</v>
      </c>
      <c r="G8" s="48">
        <f t="shared" si="8"/>
        <v>2</v>
      </c>
      <c r="H8" s="48" t="str">
        <f t="shared" si="9"/>
        <v>0　　0(0)</v>
      </c>
      <c r="I8" s="48">
        <f>'男子用紙(地域スポーツ団体等)'!B26</f>
        <v>0</v>
      </c>
      <c r="J8" s="48">
        <f>'男子用紙(地域スポーツ団体等)'!C26</f>
        <v>0</v>
      </c>
      <c r="K8" s="48" t="str">
        <f t="shared" si="1"/>
        <v>0　0</v>
      </c>
      <c r="L8" s="48">
        <f>'男子用紙(地域スポーツ団体等)'!E26</f>
        <v>0</v>
      </c>
      <c r="M8" s="48">
        <f>'男子用紙(地域スポーツ団体等)'!F26</f>
        <v>0</v>
      </c>
      <c r="N8" s="48">
        <f>'男子用紙(地域スポーツ団体等)'!G26</f>
        <v>0</v>
      </c>
      <c r="O8" s="48" t="str">
        <f t="shared" si="10"/>
        <v>0</v>
      </c>
      <c r="P8" s="48">
        <f t="shared" si="2"/>
      </c>
      <c r="Q8" s="48">
        <f>'男子用紙(地域スポーツ団体等)'!H26</f>
        <v>0</v>
      </c>
      <c r="R8" s="48" t="e">
        <f t="shared" si="5"/>
        <v>#N/A</v>
      </c>
      <c r="S8" s="48">
        <f>'男子用紙(地域スポーツ団体等)'!I26</f>
        <v>0</v>
      </c>
      <c r="T8" s="48" t="str">
        <f t="shared" si="11"/>
        <v>0</v>
      </c>
      <c r="U8" s="48">
        <f t="shared" si="3"/>
      </c>
      <c r="V8" s="48">
        <f>'男子用紙(地域スポーツ団体等)'!J26</f>
        <v>0</v>
      </c>
      <c r="W8" s="48" t="e">
        <f t="shared" si="4"/>
        <v>#N/A</v>
      </c>
      <c r="X8" s="48">
        <f>'男子用紙(地域スポーツ団体等)'!K26</f>
        <v>0</v>
      </c>
      <c r="Y8" s="48">
        <f>'男子用紙(地域スポーツ団体等)'!L26</f>
        <v>0</v>
      </c>
      <c r="Z8" s="48">
        <f>'男子用紙(地域スポーツ団体等)'!$B$3</f>
        <v>0</v>
      </c>
    </row>
    <row r="9" spans="1:26" ht="13.5">
      <c r="A9" s="48" t="s">
        <v>24</v>
      </c>
      <c r="B9" s="48">
        <v>8</v>
      </c>
      <c r="C9" s="48">
        <f>'男子用紙(地域スポーツ団体等)'!B29</f>
        <v>0</v>
      </c>
      <c r="D9" s="48">
        <f>'男子用紙(地域スポーツ団体等)'!C29</f>
        <v>0</v>
      </c>
      <c r="E9" s="48">
        <f t="shared" si="6"/>
        <v>1</v>
      </c>
      <c r="F9" s="48">
        <f t="shared" si="7"/>
        <v>1</v>
      </c>
      <c r="G9" s="48">
        <f t="shared" si="8"/>
        <v>2</v>
      </c>
      <c r="H9" s="48" t="str">
        <f t="shared" si="9"/>
        <v>0　　0(0)</v>
      </c>
      <c r="I9" s="48">
        <f>'男子用紙(地域スポーツ団体等)'!B28</f>
        <v>0</v>
      </c>
      <c r="J9" s="48">
        <f>'男子用紙(地域スポーツ団体等)'!C28</f>
        <v>0</v>
      </c>
      <c r="K9" s="48" t="str">
        <f t="shared" si="1"/>
        <v>0　0</v>
      </c>
      <c r="L9" s="48">
        <f>'男子用紙(地域スポーツ団体等)'!E28</f>
        <v>0</v>
      </c>
      <c r="M9" s="48">
        <f>'男子用紙(地域スポーツ団体等)'!F28</f>
        <v>0</v>
      </c>
      <c r="N9" s="48">
        <f>'男子用紙(地域スポーツ団体等)'!G28</f>
        <v>0</v>
      </c>
      <c r="O9" s="48" t="str">
        <f t="shared" si="10"/>
        <v>0</v>
      </c>
      <c r="P9" s="48">
        <f t="shared" si="2"/>
      </c>
      <c r="Q9" s="48">
        <f>'男子用紙(地域スポーツ団体等)'!H28</f>
        <v>0</v>
      </c>
      <c r="R9" s="48" t="e">
        <f t="shared" si="5"/>
        <v>#N/A</v>
      </c>
      <c r="S9" s="48">
        <f>'男子用紙(地域スポーツ団体等)'!I28</f>
        <v>0</v>
      </c>
      <c r="T9" s="48" t="str">
        <f t="shared" si="11"/>
        <v>0</v>
      </c>
      <c r="U9" s="48">
        <f t="shared" si="3"/>
      </c>
      <c r="V9" s="48">
        <f>'男子用紙(地域スポーツ団体等)'!J28</f>
        <v>0</v>
      </c>
      <c r="W9" s="48" t="e">
        <f t="shared" si="4"/>
        <v>#N/A</v>
      </c>
      <c r="X9" s="48">
        <f>'男子用紙(地域スポーツ団体等)'!K28</f>
        <v>0</v>
      </c>
      <c r="Y9" s="48">
        <f>'男子用紙(地域スポーツ団体等)'!L28</f>
        <v>0</v>
      </c>
      <c r="Z9" s="48">
        <f>'男子用紙(地域スポーツ団体等)'!$B$3</f>
        <v>0</v>
      </c>
    </row>
    <row r="10" spans="1:26" ht="13.5">
      <c r="A10" s="48" t="s">
        <v>24</v>
      </c>
      <c r="B10" s="48">
        <v>9</v>
      </c>
      <c r="C10" s="48">
        <f>'男子用紙(地域スポーツ団体等)'!B31</f>
        <v>0</v>
      </c>
      <c r="D10" s="48">
        <f>'男子用紙(地域スポーツ団体等)'!C31</f>
        <v>0</v>
      </c>
      <c r="E10" s="48">
        <f t="shared" si="6"/>
        <v>1</v>
      </c>
      <c r="F10" s="48">
        <f t="shared" si="7"/>
        <v>1</v>
      </c>
      <c r="G10" s="48">
        <f t="shared" si="8"/>
        <v>2</v>
      </c>
      <c r="H10" s="48" t="str">
        <f t="shared" si="9"/>
        <v>0　　0(0)</v>
      </c>
      <c r="I10" s="48">
        <f>'男子用紙(地域スポーツ団体等)'!B30</f>
        <v>0</v>
      </c>
      <c r="J10" s="48">
        <f>'男子用紙(地域スポーツ団体等)'!C30</f>
        <v>0</v>
      </c>
      <c r="K10" s="48" t="str">
        <f t="shared" si="1"/>
        <v>0　0</v>
      </c>
      <c r="L10" s="48">
        <f>'男子用紙(地域スポーツ団体等)'!E30</f>
        <v>0</v>
      </c>
      <c r="M10" s="48">
        <f>'男子用紙(地域スポーツ団体等)'!F30</f>
        <v>0</v>
      </c>
      <c r="N10" s="48">
        <f>'男子用紙(地域スポーツ団体等)'!G30</f>
        <v>0</v>
      </c>
      <c r="O10" s="48" t="str">
        <f t="shared" si="10"/>
        <v>0</v>
      </c>
      <c r="P10" s="48">
        <f t="shared" si="2"/>
      </c>
      <c r="Q10" s="48">
        <f>'男子用紙(地域スポーツ団体等)'!H30</f>
        <v>0</v>
      </c>
      <c r="R10" s="48" t="e">
        <f t="shared" si="5"/>
        <v>#N/A</v>
      </c>
      <c r="S10" s="48">
        <f>'男子用紙(地域スポーツ団体等)'!I30</f>
        <v>0</v>
      </c>
      <c r="T10" s="48" t="str">
        <f t="shared" si="11"/>
        <v>0</v>
      </c>
      <c r="U10" s="48">
        <f t="shared" si="3"/>
      </c>
      <c r="V10" s="48">
        <f>'男子用紙(地域スポーツ団体等)'!J30</f>
        <v>0</v>
      </c>
      <c r="W10" s="48" t="e">
        <f t="shared" si="4"/>
        <v>#N/A</v>
      </c>
      <c r="X10" s="48">
        <f>'男子用紙(地域スポーツ団体等)'!K30</f>
        <v>0</v>
      </c>
      <c r="Y10" s="48">
        <f>'男子用紙(地域スポーツ団体等)'!L30</f>
        <v>0</v>
      </c>
      <c r="Z10" s="48">
        <f>'男子用紙(地域スポーツ団体等)'!$B$3</f>
        <v>0</v>
      </c>
    </row>
    <row r="11" spans="1:26" ht="13.5">
      <c r="A11" s="48" t="s">
        <v>24</v>
      </c>
      <c r="B11" s="48">
        <v>10</v>
      </c>
      <c r="C11" s="48">
        <f>'男子用紙(地域スポーツ団体等)'!B33</f>
        <v>0</v>
      </c>
      <c r="D11" s="48">
        <f>'男子用紙(地域スポーツ団体等)'!C33</f>
        <v>0</v>
      </c>
      <c r="E11" s="48">
        <f t="shared" si="6"/>
        <v>1</v>
      </c>
      <c r="F11" s="48">
        <f t="shared" si="7"/>
        <v>1</v>
      </c>
      <c r="G11" s="48">
        <f t="shared" si="8"/>
        <v>2</v>
      </c>
      <c r="H11" s="48" t="str">
        <f t="shared" si="9"/>
        <v>0　　0(0)</v>
      </c>
      <c r="I11" s="48">
        <f>'男子用紙(地域スポーツ団体等)'!B32</f>
        <v>0</v>
      </c>
      <c r="J11" s="48">
        <f>'男子用紙(地域スポーツ団体等)'!C32</f>
        <v>0</v>
      </c>
      <c r="K11" s="48" t="str">
        <f t="shared" si="1"/>
        <v>0　0</v>
      </c>
      <c r="L11" s="48">
        <f>'男子用紙(地域スポーツ団体等)'!E32</f>
        <v>0</v>
      </c>
      <c r="M11" s="48">
        <f>'男子用紙(地域スポーツ団体等)'!F32</f>
        <v>0</v>
      </c>
      <c r="N11" s="48">
        <f>'男子用紙(地域スポーツ団体等)'!G32</f>
        <v>0</v>
      </c>
      <c r="O11" s="48" t="str">
        <f t="shared" si="10"/>
        <v>0</v>
      </c>
      <c r="P11" s="48">
        <f t="shared" si="2"/>
      </c>
      <c r="Q11" s="48">
        <f>'男子用紙(地域スポーツ団体等)'!H32</f>
        <v>0</v>
      </c>
      <c r="R11" s="48" t="e">
        <f t="shared" si="5"/>
        <v>#N/A</v>
      </c>
      <c r="S11" s="48">
        <f>'男子用紙(地域スポーツ団体等)'!I32</f>
        <v>0</v>
      </c>
      <c r="T11" s="48" t="str">
        <f t="shared" si="11"/>
        <v>0</v>
      </c>
      <c r="U11" s="48">
        <f t="shared" si="3"/>
      </c>
      <c r="V11" s="48">
        <f>'男子用紙(地域スポーツ団体等)'!J32</f>
        <v>0</v>
      </c>
      <c r="W11" s="48" t="e">
        <f t="shared" si="4"/>
        <v>#N/A</v>
      </c>
      <c r="X11" s="48">
        <f>'男子用紙(地域スポーツ団体等)'!K32</f>
        <v>0</v>
      </c>
      <c r="Y11" s="48">
        <f>'男子用紙(地域スポーツ団体等)'!L32</f>
        <v>0</v>
      </c>
      <c r="Z11" s="48">
        <f>'男子用紙(地域スポーツ団体等)'!$B$3</f>
        <v>0</v>
      </c>
    </row>
    <row r="12" spans="1:26" ht="13.5">
      <c r="A12" s="48" t="s">
        <v>24</v>
      </c>
      <c r="B12" s="48">
        <v>11</v>
      </c>
      <c r="C12" s="48">
        <f>'男子用紙(地域スポーツ団体等)'!B35</f>
        <v>0</v>
      </c>
      <c r="D12" s="48">
        <f>'男子用紙(地域スポーツ団体等)'!C35</f>
        <v>0</v>
      </c>
      <c r="E12" s="48">
        <f t="shared" si="6"/>
        <v>1</v>
      </c>
      <c r="F12" s="48">
        <f t="shared" si="7"/>
        <v>1</v>
      </c>
      <c r="G12" s="48">
        <f t="shared" si="8"/>
        <v>2</v>
      </c>
      <c r="H12" s="48" t="str">
        <f t="shared" si="9"/>
        <v>0　　0(0)</v>
      </c>
      <c r="I12" s="48">
        <f>'男子用紙(地域スポーツ団体等)'!B34</f>
        <v>0</v>
      </c>
      <c r="J12" s="48">
        <f>'男子用紙(地域スポーツ団体等)'!C34</f>
        <v>0</v>
      </c>
      <c r="K12" s="48" t="str">
        <f t="shared" si="1"/>
        <v>0　0</v>
      </c>
      <c r="L12" s="48">
        <f>'男子用紙(地域スポーツ団体等)'!E34</f>
        <v>0</v>
      </c>
      <c r="M12" s="48">
        <f>'男子用紙(地域スポーツ団体等)'!F34</f>
        <v>0</v>
      </c>
      <c r="N12" s="48">
        <f>'男子用紙(地域スポーツ団体等)'!G34</f>
        <v>0</v>
      </c>
      <c r="O12" s="48" t="str">
        <f t="shared" si="10"/>
        <v>0</v>
      </c>
      <c r="P12" s="48">
        <f t="shared" si="2"/>
      </c>
      <c r="Q12" s="48">
        <f>'男子用紙(地域スポーツ団体等)'!H34</f>
        <v>0</v>
      </c>
      <c r="R12" s="48" t="e">
        <f t="shared" si="5"/>
        <v>#N/A</v>
      </c>
      <c r="S12" s="48">
        <f>'男子用紙(地域スポーツ団体等)'!I34</f>
        <v>0</v>
      </c>
      <c r="T12" s="48" t="str">
        <f t="shared" si="11"/>
        <v>0</v>
      </c>
      <c r="U12" s="48">
        <f t="shared" si="3"/>
      </c>
      <c r="V12" s="48">
        <f>'男子用紙(地域スポーツ団体等)'!J34</f>
        <v>0</v>
      </c>
      <c r="W12" s="48" t="e">
        <f t="shared" si="4"/>
        <v>#N/A</v>
      </c>
      <c r="X12" s="48">
        <f>'男子用紙(地域スポーツ団体等)'!K34</f>
        <v>0</v>
      </c>
      <c r="Y12" s="48">
        <f>'男子用紙(地域スポーツ団体等)'!L34</f>
        <v>0</v>
      </c>
      <c r="Z12" s="48">
        <f>'男子用紙(地域スポーツ団体等)'!$B$3</f>
        <v>0</v>
      </c>
    </row>
    <row r="13" spans="1:26" ht="13.5">
      <c r="A13" s="48" t="s">
        <v>24</v>
      </c>
      <c r="B13" s="48">
        <v>12</v>
      </c>
      <c r="C13" s="48">
        <f>'男子用紙(地域スポーツ団体等)'!B37</f>
        <v>0</v>
      </c>
      <c r="D13" s="48">
        <f>'男子用紙(地域スポーツ団体等)'!C37</f>
        <v>0</v>
      </c>
      <c r="E13" s="48">
        <f t="shared" si="6"/>
        <v>1</v>
      </c>
      <c r="F13" s="48">
        <f t="shared" si="7"/>
        <v>1</v>
      </c>
      <c r="G13" s="48">
        <f t="shared" si="8"/>
        <v>2</v>
      </c>
      <c r="H13" s="48" t="str">
        <f t="shared" si="9"/>
        <v>0　　0(0)</v>
      </c>
      <c r="I13" s="48">
        <f>'男子用紙(地域スポーツ団体等)'!B36</f>
        <v>0</v>
      </c>
      <c r="J13" s="48">
        <f>'男子用紙(地域スポーツ団体等)'!C36</f>
        <v>0</v>
      </c>
      <c r="K13" s="48" t="str">
        <f t="shared" si="1"/>
        <v>0　0</v>
      </c>
      <c r="L13" s="48">
        <f>'男子用紙(地域スポーツ団体等)'!E36</f>
        <v>0</v>
      </c>
      <c r="M13" s="48">
        <f>'男子用紙(地域スポーツ団体等)'!F36</f>
        <v>0</v>
      </c>
      <c r="N13" s="48">
        <f>'男子用紙(地域スポーツ団体等)'!G36</f>
        <v>0</v>
      </c>
      <c r="O13" s="48" t="str">
        <f t="shared" si="10"/>
        <v>0</v>
      </c>
      <c r="P13" s="48">
        <f t="shared" si="2"/>
      </c>
      <c r="Q13" s="48">
        <f>'男子用紙(地域スポーツ団体等)'!H36</f>
        <v>0</v>
      </c>
      <c r="R13" s="48" t="e">
        <f t="shared" si="5"/>
        <v>#N/A</v>
      </c>
      <c r="S13" s="48">
        <f>'男子用紙(地域スポーツ団体等)'!I36</f>
        <v>0</v>
      </c>
      <c r="T13" s="48" t="str">
        <f t="shared" si="11"/>
        <v>0</v>
      </c>
      <c r="U13" s="48">
        <f t="shared" si="3"/>
      </c>
      <c r="V13" s="48">
        <f>'男子用紙(地域スポーツ団体等)'!J36</f>
        <v>0</v>
      </c>
      <c r="W13" s="48" t="e">
        <f t="shared" si="4"/>
        <v>#N/A</v>
      </c>
      <c r="X13" s="48">
        <f>'男子用紙(地域スポーツ団体等)'!K36</f>
        <v>0</v>
      </c>
      <c r="Y13" s="48">
        <f>'男子用紙(地域スポーツ団体等)'!L36</f>
        <v>0</v>
      </c>
      <c r="Z13" s="48">
        <f>'男子用紙(地域スポーツ団体等)'!$B$3</f>
        <v>0</v>
      </c>
    </row>
    <row r="14" spans="1:26" ht="13.5">
      <c r="A14" s="48" t="s">
        <v>24</v>
      </c>
      <c r="B14" s="48">
        <v>13</v>
      </c>
      <c r="C14" s="48">
        <f>'男子用紙(地域スポーツ団体等)'!B39</f>
        <v>0</v>
      </c>
      <c r="D14" s="48">
        <f>'男子用紙(地域スポーツ団体等)'!C39</f>
        <v>0</v>
      </c>
      <c r="E14" s="48">
        <f t="shared" si="6"/>
        <v>1</v>
      </c>
      <c r="F14" s="48">
        <f t="shared" si="7"/>
        <v>1</v>
      </c>
      <c r="G14" s="48">
        <f t="shared" si="8"/>
        <v>2</v>
      </c>
      <c r="H14" s="48" t="str">
        <f t="shared" si="9"/>
        <v>0　　0(0)</v>
      </c>
      <c r="I14" s="48">
        <f>'男子用紙(地域スポーツ団体等)'!B38</f>
        <v>0</v>
      </c>
      <c r="J14" s="48">
        <f>'男子用紙(地域スポーツ団体等)'!C38</f>
        <v>0</v>
      </c>
      <c r="K14" s="48" t="str">
        <f t="shared" si="1"/>
        <v>0　0</v>
      </c>
      <c r="L14" s="48">
        <f>'男子用紙(地域スポーツ団体等)'!E38</f>
        <v>0</v>
      </c>
      <c r="M14" s="48">
        <f>'男子用紙(地域スポーツ団体等)'!F38</f>
        <v>0</v>
      </c>
      <c r="N14" s="48">
        <f>'男子用紙(地域スポーツ団体等)'!G38</f>
        <v>0</v>
      </c>
      <c r="O14" s="48" t="str">
        <f t="shared" si="10"/>
        <v>0</v>
      </c>
      <c r="P14" s="48">
        <f t="shared" si="2"/>
      </c>
      <c r="Q14" s="48">
        <f>'男子用紙(地域スポーツ団体等)'!H38</f>
        <v>0</v>
      </c>
      <c r="R14" s="48" t="e">
        <f t="shared" si="5"/>
        <v>#N/A</v>
      </c>
      <c r="S14" s="48">
        <f>'男子用紙(地域スポーツ団体等)'!I38</f>
        <v>0</v>
      </c>
      <c r="T14" s="48" t="str">
        <f t="shared" si="11"/>
        <v>0</v>
      </c>
      <c r="U14" s="48">
        <f t="shared" si="3"/>
      </c>
      <c r="V14" s="48">
        <f>'男子用紙(地域スポーツ団体等)'!J38</f>
        <v>0</v>
      </c>
      <c r="W14" s="48" t="e">
        <f t="shared" si="4"/>
        <v>#N/A</v>
      </c>
      <c r="X14" s="48">
        <f>'男子用紙(地域スポーツ団体等)'!K38</f>
        <v>0</v>
      </c>
      <c r="Y14" s="48">
        <f>'男子用紙(地域スポーツ団体等)'!L38</f>
        <v>0</v>
      </c>
      <c r="Z14" s="48">
        <f>'男子用紙(地域スポーツ団体等)'!$B$3</f>
        <v>0</v>
      </c>
    </row>
    <row r="15" spans="1:26" ht="13.5">
      <c r="A15" s="48" t="s">
        <v>24</v>
      </c>
      <c r="B15" s="48">
        <v>14</v>
      </c>
      <c r="C15" s="48">
        <f>'男子用紙(地域スポーツ団体等)'!B41</f>
        <v>0</v>
      </c>
      <c r="D15" s="48">
        <f>'男子用紙(地域スポーツ団体等)'!C41</f>
        <v>0</v>
      </c>
      <c r="E15" s="48">
        <f t="shared" si="6"/>
        <v>1</v>
      </c>
      <c r="F15" s="48">
        <f t="shared" si="7"/>
        <v>1</v>
      </c>
      <c r="G15" s="48">
        <f t="shared" si="8"/>
        <v>2</v>
      </c>
      <c r="H15" s="48" t="str">
        <f t="shared" si="9"/>
        <v>0　　0(0)</v>
      </c>
      <c r="I15" s="48">
        <f>'男子用紙(地域スポーツ団体等)'!B40</f>
        <v>0</v>
      </c>
      <c r="J15" s="48">
        <f>'男子用紙(地域スポーツ団体等)'!C40</f>
        <v>0</v>
      </c>
      <c r="K15" s="48" t="str">
        <f t="shared" si="1"/>
        <v>0　0</v>
      </c>
      <c r="L15" s="48">
        <f>'男子用紙(地域スポーツ団体等)'!E40</f>
        <v>0</v>
      </c>
      <c r="M15" s="48">
        <f>'男子用紙(地域スポーツ団体等)'!F40</f>
        <v>0</v>
      </c>
      <c r="N15" s="48">
        <f>'男子用紙(地域スポーツ団体等)'!G40</f>
        <v>0</v>
      </c>
      <c r="O15" s="48" t="str">
        <f t="shared" si="10"/>
        <v>0</v>
      </c>
      <c r="P15" s="48">
        <f t="shared" si="2"/>
      </c>
      <c r="Q15" s="48">
        <f>'男子用紙(地域スポーツ団体等)'!H40</f>
        <v>0</v>
      </c>
      <c r="R15" s="48" t="e">
        <f t="shared" si="5"/>
        <v>#N/A</v>
      </c>
      <c r="S15" s="48">
        <f>'男子用紙(地域スポーツ団体等)'!I40</f>
        <v>0</v>
      </c>
      <c r="T15" s="48" t="str">
        <f t="shared" si="11"/>
        <v>0</v>
      </c>
      <c r="U15" s="48">
        <f t="shared" si="3"/>
      </c>
      <c r="V15" s="48">
        <f>'男子用紙(地域スポーツ団体等)'!J40</f>
        <v>0</v>
      </c>
      <c r="W15" s="48" t="e">
        <f t="shared" si="4"/>
        <v>#N/A</v>
      </c>
      <c r="X15" s="48">
        <f>'男子用紙(地域スポーツ団体等)'!K40</f>
        <v>0</v>
      </c>
      <c r="Y15" s="48">
        <f>'男子用紙(地域スポーツ団体等)'!L40</f>
        <v>0</v>
      </c>
      <c r="Z15" s="48">
        <f>'男子用紙(地域スポーツ団体等)'!$B$3</f>
        <v>0</v>
      </c>
    </row>
    <row r="16" spans="1:26" ht="13.5">
      <c r="A16" s="48" t="s">
        <v>24</v>
      </c>
      <c r="B16" s="48">
        <v>15</v>
      </c>
      <c r="C16" s="48">
        <f>'男子用紙(地域スポーツ団体等)'!B43</f>
        <v>0</v>
      </c>
      <c r="D16" s="48">
        <f>'男子用紙(地域スポーツ団体等)'!C43</f>
        <v>0</v>
      </c>
      <c r="E16" s="48">
        <f t="shared" si="6"/>
        <v>1</v>
      </c>
      <c r="F16" s="48">
        <f t="shared" si="7"/>
        <v>1</v>
      </c>
      <c r="G16" s="48">
        <f t="shared" si="8"/>
        <v>2</v>
      </c>
      <c r="H16" s="48" t="str">
        <f t="shared" si="9"/>
        <v>0　　0(0)</v>
      </c>
      <c r="I16" s="48">
        <f>'男子用紙(地域スポーツ団体等)'!B42</f>
        <v>0</v>
      </c>
      <c r="J16" s="48">
        <f>'男子用紙(地域スポーツ団体等)'!C42</f>
        <v>0</v>
      </c>
      <c r="K16" s="48" t="str">
        <f t="shared" si="1"/>
        <v>0　0</v>
      </c>
      <c r="L16" s="48">
        <f>'男子用紙(地域スポーツ団体等)'!E42</f>
        <v>0</v>
      </c>
      <c r="M16" s="48">
        <f>'男子用紙(地域スポーツ団体等)'!F42</f>
        <v>0</v>
      </c>
      <c r="N16" s="48">
        <f>'男子用紙(地域スポーツ団体等)'!G42</f>
        <v>0</v>
      </c>
      <c r="O16" s="48" t="str">
        <f t="shared" si="10"/>
        <v>0</v>
      </c>
      <c r="P16" s="48">
        <f t="shared" si="2"/>
      </c>
      <c r="Q16" s="48">
        <f>'男子用紙(地域スポーツ団体等)'!H42</f>
        <v>0</v>
      </c>
      <c r="R16" s="48" t="e">
        <f t="shared" si="5"/>
        <v>#N/A</v>
      </c>
      <c r="S16" s="48">
        <f>'男子用紙(地域スポーツ団体等)'!I42</f>
        <v>0</v>
      </c>
      <c r="T16" s="48" t="str">
        <f t="shared" si="11"/>
        <v>0</v>
      </c>
      <c r="U16" s="48">
        <f t="shared" si="3"/>
      </c>
      <c r="V16" s="48">
        <f>'男子用紙(地域スポーツ団体等)'!J42</f>
        <v>0</v>
      </c>
      <c r="W16" s="48" t="e">
        <f t="shared" si="4"/>
        <v>#N/A</v>
      </c>
      <c r="X16" s="48">
        <f>'男子用紙(地域スポーツ団体等)'!K42</f>
        <v>0</v>
      </c>
      <c r="Y16" s="48">
        <f>'男子用紙(地域スポーツ団体等)'!L42</f>
        <v>0</v>
      </c>
      <c r="Z16" s="48">
        <f>'男子用紙(地域スポーツ団体等)'!$B$3</f>
        <v>0</v>
      </c>
    </row>
    <row r="17" spans="1:26" ht="13.5">
      <c r="A17" s="48" t="s">
        <v>24</v>
      </c>
      <c r="B17" s="48">
        <v>16</v>
      </c>
      <c r="C17" s="48">
        <f>'男子用紙(地域スポーツ団体等)'!B45</f>
        <v>0</v>
      </c>
      <c r="D17" s="48">
        <f>'男子用紙(地域スポーツ団体等)'!C45</f>
        <v>0</v>
      </c>
      <c r="E17" s="48">
        <f t="shared" si="6"/>
        <v>1</v>
      </c>
      <c r="F17" s="48">
        <f t="shared" si="7"/>
        <v>1</v>
      </c>
      <c r="G17" s="48">
        <f t="shared" si="8"/>
        <v>2</v>
      </c>
      <c r="H17" s="48" t="str">
        <f t="shared" si="9"/>
        <v>0　　0(0)</v>
      </c>
      <c r="I17" s="48">
        <f>'男子用紙(地域スポーツ団体等)'!B44</f>
        <v>0</v>
      </c>
      <c r="J17" s="48">
        <f>'男子用紙(地域スポーツ団体等)'!C44</f>
        <v>0</v>
      </c>
      <c r="K17" s="48" t="str">
        <f t="shared" si="1"/>
        <v>0　0</v>
      </c>
      <c r="L17" s="48">
        <f>'男子用紙(地域スポーツ団体等)'!E44</f>
        <v>0</v>
      </c>
      <c r="M17" s="48">
        <f>'男子用紙(地域スポーツ団体等)'!F44</f>
        <v>0</v>
      </c>
      <c r="N17" s="48">
        <f>'男子用紙(地域スポーツ団体等)'!G44</f>
        <v>0</v>
      </c>
      <c r="O17" s="48" t="str">
        <f t="shared" si="10"/>
        <v>0</v>
      </c>
      <c r="P17" s="48">
        <f t="shared" si="2"/>
      </c>
      <c r="Q17" s="48">
        <f>'男子用紙(地域スポーツ団体等)'!H44</f>
        <v>0</v>
      </c>
      <c r="R17" s="48" t="e">
        <f t="shared" si="5"/>
        <v>#N/A</v>
      </c>
      <c r="S17" s="48">
        <f>'男子用紙(地域スポーツ団体等)'!I44</f>
        <v>0</v>
      </c>
      <c r="T17" s="48" t="str">
        <f t="shared" si="11"/>
        <v>0</v>
      </c>
      <c r="U17" s="48">
        <f t="shared" si="3"/>
      </c>
      <c r="V17" s="48">
        <f>'男子用紙(地域スポーツ団体等)'!J44</f>
        <v>0</v>
      </c>
      <c r="W17" s="48" t="e">
        <f t="shared" si="4"/>
        <v>#N/A</v>
      </c>
      <c r="X17" s="48">
        <f>'男子用紙(地域スポーツ団体等)'!K44</f>
        <v>0</v>
      </c>
      <c r="Y17" s="48">
        <f>'男子用紙(地域スポーツ団体等)'!L44</f>
        <v>0</v>
      </c>
      <c r="Z17" s="48">
        <f>'男子用紙(地域スポーツ団体等)'!$B$3</f>
        <v>0</v>
      </c>
    </row>
    <row r="18" spans="1:26" ht="13.5">
      <c r="A18" s="48" t="s">
        <v>24</v>
      </c>
      <c r="B18" s="48">
        <v>17</v>
      </c>
      <c r="C18" s="48">
        <f>'男子用紙(地域スポーツ団体等)'!B47</f>
        <v>0</v>
      </c>
      <c r="D18" s="48">
        <f>'男子用紙(地域スポーツ団体等)'!C47</f>
        <v>0</v>
      </c>
      <c r="E18" s="48">
        <f t="shared" si="6"/>
        <v>1</v>
      </c>
      <c r="F18" s="48">
        <f t="shared" si="7"/>
        <v>1</v>
      </c>
      <c r="G18" s="48">
        <f t="shared" si="8"/>
        <v>2</v>
      </c>
      <c r="H18" s="48" t="str">
        <f t="shared" si="9"/>
        <v>0　　0(0)</v>
      </c>
      <c r="I18" s="48">
        <f>'男子用紙(地域スポーツ団体等)'!B46</f>
        <v>0</v>
      </c>
      <c r="J18" s="48">
        <f>'男子用紙(地域スポーツ団体等)'!C46</f>
        <v>0</v>
      </c>
      <c r="K18" s="48" t="str">
        <f t="shared" si="1"/>
        <v>0　0</v>
      </c>
      <c r="L18" s="48">
        <f>'男子用紙(地域スポーツ団体等)'!E46</f>
        <v>0</v>
      </c>
      <c r="M18" s="48">
        <f>'男子用紙(地域スポーツ団体等)'!F46</f>
        <v>0</v>
      </c>
      <c r="N18" s="48">
        <f>'男子用紙(地域スポーツ団体等)'!G46</f>
        <v>0</v>
      </c>
      <c r="O18" s="48" t="str">
        <f t="shared" si="10"/>
        <v>0</v>
      </c>
      <c r="P18" s="48">
        <f t="shared" si="2"/>
      </c>
      <c r="Q18" s="48">
        <f>'男子用紙(地域スポーツ団体等)'!H46</f>
        <v>0</v>
      </c>
      <c r="R18" s="48" t="e">
        <f t="shared" si="5"/>
        <v>#N/A</v>
      </c>
      <c r="S18" s="48">
        <f>'男子用紙(地域スポーツ団体等)'!I46</f>
        <v>0</v>
      </c>
      <c r="T18" s="48" t="str">
        <f t="shared" si="11"/>
        <v>0</v>
      </c>
      <c r="U18" s="48">
        <f t="shared" si="3"/>
      </c>
      <c r="V18" s="48">
        <f>'男子用紙(地域スポーツ団体等)'!J46</f>
        <v>0</v>
      </c>
      <c r="W18" s="48" t="e">
        <f t="shared" si="4"/>
        <v>#N/A</v>
      </c>
      <c r="X18" s="48">
        <f>'男子用紙(地域スポーツ団体等)'!K46</f>
        <v>0</v>
      </c>
      <c r="Y18" s="48">
        <f>'男子用紙(地域スポーツ団体等)'!L46</f>
        <v>0</v>
      </c>
      <c r="Z18" s="48">
        <f>'男子用紙(地域スポーツ団体等)'!$B$3</f>
        <v>0</v>
      </c>
    </row>
    <row r="19" spans="1:26" ht="13.5">
      <c r="A19" s="48" t="s">
        <v>24</v>
      </c>
      <c r="B19" s="48">
        <v>18</v>
      </c>
      <c r="C19" s="48">
        <f>'男子用紙(地域スポーツ団体等)'!B49</f>
        <v>0</v>
      </c>
      <c r="D19" s="48">
        <f>'男子用紙(地域スポーツ団体等)'!C49</f>
        <v>0</v>
      </c>
      <c r="E19" s="48">
        <f t="shared" si="6"/>
        <v>1</v>
      </c>
      <c r="F19" s="48">
        <f t="shared" si="7"/>
        <v>1</v>
      </c>
      <c r="G19" s="48">
        <f t="shared" si="8"/>
        <v>2</v>
      </c>
      <c r="H19" s="48" t="str">
        <f t="shared" si="9"/>
        <v>0　　0(0)</v>
      </c>
      <c r="I19" s="48">
        <f>'男子用紙(地域スポーツ団体等)'!B48</f>
        <v>0</v>
      </c>
      <c r="J19" s="48">
        <f>'男子用紙(地域スポーツ団体等)'!C48</f>
        <v>0</v>
      </c>
      <c r="K19" s="48" t="str">
        <f t="shared" si="1"/>
        <v>0　0</v>
      </c>
      <c r="L19" s="48">
        <f>'男子用紙(地域スポーツ団体等)'!E48</f>
        <v>0</v>
      </c>
      <c r="M19" s="48">
        <f>'男子用紙(地域スポーツ団体等)'!F48</f>
        <v>0</v>
      </c>
      <c r="N19" s="48">
        <f>'男子用紙(地域スポーツ団体等)'!G48</f>
        <v>0</v>
      </c>
      <c r="O19" s="48" t="str">
        <f t="shared" si="10"/>
        <v>0</v>
      </c>
      <c r="P19" s="48">
        <f t="shared" si="2"/>
      </c>
      <c r="Q19" s="48">
        <f>'男子用紙(地域スポーツ団体等)'!H48</f>
        <v>0</v>
      </c>
      <c r="R19" s="48" t="e">
        <f t="shared" si="5"/>
        <v>#N/A</v>
      </c>
      <c r="S19" s="48">
        <f>'男子用紙(地域スポーツ団体等)'!I48</f>
        <v>0</v>
      </c>
      <c r="T19" s="48" t="str">
        <f t="shared" si="11"/>
        <v>0</v>
      </c>
      <c r="U19" s="48">
        <f t="shared" si="3"/>
      </c>
      <c r="V19" s="48">
        <f>'男子用紙(地域スポーツ団体等)'!J48</f>
        <v>0</v>
      </c>
      <c r="W19" s="48" t="e">
        <f t="shared" si="4"/>
        <v>#N/A</v>
      </c>
      <c r="X19" s="48">
        <f>'男子用紙(地域スポーツ団体等)'!K48</f>
        <v>0</v>
      </c>
      <c r="Y19" s="48">
        <f>'男子用紙(地域スポーツ団体等)'!L48</f>
        <v>0</v>
      </c>
      <c r="Z19" s="48">
        <f>'男子用紙(地域スポーツ団体等)'!$B$3</f>
        <v>0</v>
      </c>
    </row>
    <row r="20" spans="1:26" ht="13.5">
      <c r="A20" s="48" t="s">
        <v>24</v>
      </c>
      <c r="B20" s="48">
        <v>19</v>
      </c>
      <c r="C20" s="48">
        <f>'男子用紙(地域スポーツ団体等)'!B51</f>
        <v>0</v>
      </c>
      <c r="D20" s="48">
        <f>'男子用紙(地域スポーツ団体等)'!C51</f>
        <v>0</v>
      </c>
      <c r="E20" s="48">
        <f t="shared" si="6"/>
        <v>1</v>
      </c>
      <c r="F20" s="48">
        <f t="shared" si="7"/>
        <v>1</v>
      </c>
      <c r="G20" s="48">
        <f t="shared" si="8"/>
        <v>2</v>
      </c>
      <c r="H20" s="48" t="str">
        <f t="shared" si="9"/>
        <v>0　　0(0)</v>
      </c>
      <c r="I20" s="48">
        <f>'男子用紙(地域スポーツ団体等)'!B50</f>
        <v>0</v>
      </c>
      <c r="J20" s="48">
        <f>'男子用紙(地域スポーツ団体等)'!C50</f>
        <v>0</v>
      </c>
      <c r="K20" s="48" t="str">
        <f t="shared" si="1"/>
        <v>0　0</v>
      </c>
      <c r="L20" s="48">
        <f>'男子用紙(地域スポーツ団体等)'!E50</f>
        <v>0</v>
      </c>
      <c r="M20" s="48">
        <f>'男子用紙(地域スポーツ団体等)'!F50</f>
        <v>0</v>
      </c>
      <c r="N20" s="48">
        <f>'男子用紙(地域スポーツ団体等)'!G50</f>
        <v>0</v>
      </c>
      <c r="O20" s="48" t="str">
        <f t="shared" si="10"/>
        <v>0</v>
      </c>
      <c r="P20" s="48">
        <f t="shared" si="2"/>
      </c>
      <c r="Q20" s="48">
        <f>'男子用紙(地域スポーツ団体等)'!H50</f>
        <v>0</v>
      </c>
      <c r="R20" s="48" t="e">
        <f t="shared" si="5"/>
        <v>#N/A</v>
      </c>
      <c r="S20" s="48">
        <f>'男子用紙(地域スポーツ団体等)'!I50</f>
        <v>0</v>
      </c>
      <c r="T20" s="48" t="str">
        <f t="shared" si="11"/>
        <v>0</v>
      </c>
      <c r="U20" s="48">
        <f t="shared" si="3"/>
      </c>
      <c r="V20" s="48">
        <f>'男子用紙(地域スポーツ団体等)'!J50</f>
        <v>0</v>
      </c>
      <c r="W20" s="48" t="e">
        <f t="shared" si="4"/>
        <v>#N/A</v>
      </c>
      <c r="X20" s="48">
        <f>'男子用紙(地域スポーツ団体等)'!K50</f>
        <v>0</v>
      </c>
      <c r="Y20" s="48">
        <f>'男子用紙(地域スポーツ団体等)'!L50</f>
        <v>0</v>
      </c>
      <c r="Z20" s="48">
        <f>'男子用紙(地域スポーツ団体等)'!$B$3</f>
        <v>0</v>
      </c>
    </row>
    <row r="21" spans="1:26" ht="13.5">
      <c r="A21" s="48" t="s">
        <v>24</v>
      </c>
      <c r="B21" s="48">
        <v>20</v>
      </c>
      <c r="C21" s="48">
        <f>'男子用紙(地域スポーツ団体等)'!B53</f>
        <v>0</v>
      </c>
      <c r="D21" s="48">
        <f>'男子用紙(地域スポーツ団体等)'!C53</f>
        <v>0</v>
      </c>
      <c r="E21" s="48">
        <f t="shared" si="6"/>
        <v>1</v>
      </c>
      <c r="F21" s="48">
        <f t="shared" si="7"/>
        <v>1</v>
      </c>
      <c r="G21" s="48">
        <f t="shared" si="8"/>
        <v>2</v>
      </c>
      <c r="H21" s="48" t="str">
        <f t="shared" si="9"/>
        <v>0　　0(0)</v>
      </c>
      <c r="I21" s="48">
        <f>'男子用紙(地域スポーツ団体等)'!B52</f>
      </c>
      <c r="J21" s="48">
        <f>'男子用紙(地域スポーツ団体等)'!C52</f>
      </c>
      <c r="K21" s="48" t="str">
        <f t="shared" si="1"/>
        <v>　</v>
      </c>
      <c r="L21" s="48">
        <f>'男子用紙(地域スポーツ団体等)'!E52</f>
        <v>0</v>
      </c>
      <c r="M21" s="48">
        <f>'男子用紙(地域スポーツ団体等)'!F52</f>
        <v>0</v>
      </c>
      <c r="N21" s="48">
        <f>'男子用紙(地域スポーツ団体等)'!G52</f>
        <v>0</v>
      </c>
      <c r="O21" s="48" t="str">
        <f t="shared" si="10"/>
        <v>0</v>
      </c>
      <c r="P21" s="48">
        <f t="shared" si="2"/>
      </c>
      <c r="Q21" s="48">
        <f>'男子用紙(地域スポーツ団体等)'!H52</f>
        <v>0</v>
      </c>
      <c r="R21" s="48" t="e">
        <f t="shared" si="5"/>
        <v>#N/A</v>
      </c>
      <c r="S21" s="48">
        <f>'男子用紙(地域スポーツ団体等)'!I52</f>
        <v>0</v>
      </c>
      <c r="T21" s="48" t="str">
        <f t="shared" si="11"/>
        <v>0</v>
      </c>
      <c r="U21" s="48">
        <f t="shared" si="3"/>
      </c>
      <c r="V21" s="48">
        <f>'男子用紙(地域スポーツ団体等)'!J52</f>
        <v>0</v>
      </c>
      <c r="W21" s="48" t="e">
        <f t="shared" si="4"/>
        <v>#N/A</v>
      </c>
      <c r="X21" s="48">
        <f>'男子用紙(地域スポーツ団体等)'!K52</f>
        <v>0</v>
      </c>
      <c r="Y21" s="48">
        <f>'男子用紙(地域スポーツ団体等)'!L52</f>
        <v>0</v>
      </c>
      <c r="Z21" s="48">
        <f>'男子用紙(地域スポーツ団体等)'!$B$3</f>
        <v>0</v>
      </c>
    </row>
    <row r="22" spans="1:26" ht="13.5">
      <c r="A22" s="48" t="s">
        <v>24</v>
      </c>
      <c r="B22" s="48">
        <v>21</v>
      </c>
      <c r="C22" s="48">
        <f>'男子用紙(地域スポーツ団体等)'!B55</f>
        <v>0</v>
      </c>
      <c r="D22" s="48">
        <f>'男子用紙(地域スポーツ団体等)'!C55</f>
        <v>0</v>
      </c>
      <c r="E22" s="48">
        <f t="shared" si="6"/>
        <v>1</v>
      </c>
      <c r="F22" s="48">
        <f t="shared" si="7"/>
        <v>1</v>
      </c>
      <c r="G22" s="48">
        <f t="shared" si="8"/>
        <v>2</v>
      </c>
      <c r="H22" s="48" t="str">
        <f t="shared" si="9"/>
        <v>0　　0(0)</v>
      </c>
      <c r="I22" s="48">
        <f>'男子用紙(地域スポーツ団体等)'!B54</f>
      </c>
      <c r="J22" s="48">
        <f>'男子用紙(地域スポーツ団体等)'!C54</f>
      </c>
      <c r="K22" s="48" t="str">
        <f t="shared" si="1"/>
        <v>　</v>
      </c>
      <c r="L22" s="48">
        <f>'男子用紙(地域スポーツ団体等)'!E54</f>
        <v>0</v>
      </c>
      <c r="M22" s="48">
        <f>'男子用紙(地域スポーツ団体等)'!F54</f>
        <v>0</v>
      </c>
      <c r="N22" s="48">
        <f>'男子用紙(地域スポーツ団体等)'!G54</f>
        <v>0</v>
      </c>
      <c r="O22" s="48" t="str">
        <f t="shared" si="10"/>
        <v>0</v>
      </c>
      <c r="P22" s="48">
        <f t="shared" si="2"/>
      </c>
      <c r="Q22" s="48">
        <f>'男子用紙(地域スポーツ団体等)'!H54</f>
        <v>0</v>
      </c>
      <c r="R22" s="48" t="e">
        <f t="shared" si="5"/>
        <v>#N/A</v>
      </c>
      <c r="S22" s="48">
        <f>'男子用紙(地域スポーツ団体等)'!I54</f>
        <v>0</v>
      </c>
      <c r="T22" s="48" t="str">
        <f t="shared" si="11"/>
        <v>0</v>
      </c>
      <c r="U22" s="48">
        <f t="shared" si="3"/>
      </c>
      <c r="V22" s="48">
        <f>'男子用紙(地域スポーツ団体等)'!J54</f>
        <v>0</v>
      </c>
      <c r="W22" s="48" t="e">
        <f t="shared" si="4"/>
        <v>#N/A</v>
      </c>
      <c r="X22" s="48">
        <f>'男子用紙(地域スポーツ団体等)'!K54</f>
        <v>0</v>
      </c>
      <c r="Y22" s="48">
        <f>'男子用紙(地域スポーツ団体等)'!L54</f>
        <v>0</v>
      </c>
      <c r="Z22" s="48">
        <f>'男子用紙(地域スポーツ団体等)'!$B$3</f>
        <v>0</v>
      </c>
    </row>
    <row r="23" spans="1:26" ht="13.5">
      <c r="A23" s="48" t="s">
        <v>24</v>
      </c>
      <c r="B23" s="48">
        <v>22</v>
      </c>
      <c r="C23" s="48">
        <f>'男子用紙(地域スポーツ団体等)'!B57</f>
        <v>0</v>
      </c>
      <c r="D23" s="48">
        <f>'男子用紙(地域スポーツ団体等)'!C57</f>
        <v>0</v>
      </c>
      <c r="E23" s="48">
        <f t="shared" si="6"/>
        <v>1</v>
      </c>
      <c r="F23" s="48">
        <f t="shared" si="7"/>
        <v>1</v>
      </c>
      <c r="G23" s="48">
        <f t="shared" si="8"/>
        <v>2</v>
      </c>
      <c r="H23" s="48" t="str">
        <f t="shared" si="9"/>
        <v>0　　0(0)</v>
      </c>
      <c r="I23" s="48">
        <f>'男子用紙(地域スポーツ団体等)'!B56</f>
      </c>
      <c r="J23" s="48">
        <f>'男子用紙(地域スポーツ団体等)'!C56</f>
      </c>
      <c r="K23" s="48" t="str">
        <f t="shared" si="1"/>
        <v>　</v>
      </c>
      <c r="L23" s="48">
        <f>'男子用紙(地域スポーツ団体等)'!E56</f>
        <v>0</v>
      </c>
      <c r="M23" s="48">
        <f>'男子用紙(地域スポーツ団体等)'!F56</f>
        <v>0</v>
      </c>
      <c r="N23" s="48">
        <f>'男子用紙(地域スポーツ団体等)'!G56</f>
        <v>0</v>
      </c>
      <c r="O23" s="48" t="str">
        <f t="shared" si="10"/>
        <v>0</v>
      </c>
      <c r="P23" s="48">
        <f t="shared" si="2"/>
      </c>
      <c r="Q23" s="48">
        <f>'男子用紙(地域スポーツ団体等)'!H56</f>
        <v>0</v>
      </c>
      <c r="R23" s="48" t="e">
        <f t="shared" si="5"/>
        <v>#N/A</v>
      </c>
      <c r="S23" s="48">
        <f>'男子用紙(地域スポーツ団体等)'!I56</f>
        <v>0</v>
      </c>
      <c r="T23" s="48" t="str">
        <f t="shared" si="11"/>
        <v>0</v>
      </c>
      <c r="U23" s="48">
        <f t="shared" si="3"/>
      </c>
      <c r="V23" s="48">
        <f>'男子用紙(地域スポーツ団体等)'!J56</f>
        <v>0</v>
      </c>
      <c r="W23" s="48" t="e">
        <f t="shared" si="4"/>
        <v>#N/A</v>
      </c>
      <c r="X23" s="48">
        <f>'男子用紙(地域スポーツ団体等)'!K56</f>
        <v>0</v>
      </c>
      <c r="Y23" s="48">
        <f>'男子用紙(地域スポーツ団体等)'!L56</f>
        <v>0</v>
      </c>
      <c r="Z23" s="48">
        <f>'男子用紙(地域スポーツ団体等)'!$B$3</f>
        <v>0</v>
      </c>
    </row>
    <row r="24" spans="1:26" ht="13.5">
      <c r="A24" s="48" t="s">
        <v>24</v>
      </c>
      <c r="B24" s="48">
        <v>23</v>
      </c>
      <c r="C24" s="48">
        <f>'男子用紙(地域スポーツ団体等)'!B59</f>
        <v>0</v>
      </c>
      <c r="D24" s="48">
        <f>'男子用紙(地域スポーツ団体等)'!C59</f>
        <v>0</v>
      </c>
      <c r="E24" s="48">
        <f t="shared" si="6"/>
        <v>1</v>
      </c>
      <c r="F24" s="48">
        <f t="shared" si="7"/>
        <v>1</v>
      </c>
      <c r="G24" s="48">
        <f t="shared" si="8"/>
        <v>2</v>
      </c>
      <c r="H24" s="48" t="str">
        <f t="shared" si="9"/>
        <v>0　　0(0)</v>
      </c>
      <c r="I24" s="48">
        <f>'男子用紙(地域スポーツ団体等)'!B58</f>
      </c>
      <c r="J24" s="48">
        <f>'男子用紙(地域スポーツ団体等)'!C58</f>
      </c>
      <c r="K24" s="48" t="str">
        <f t="shared" si="1"/>
        <v>　</v>
      </c>
      <c r="L24" s="48">
        <f>'男子用紙(地域スポーツ団体等)'!E58</f>
        <v>0</v>
      </c>
      <c r="M24" s="48">
        <f>'男子用紙(地域スポーツ団体等)'!F58</f>
        <v>0</v>
      </c>
      <c r="N24" s="48">
        <f>'男子用紙(地域スポーツ団体等)'!G58</f>
        <v>0</v>
      </c>
      <c r="O24" s="48" t="str">
        <f t="shared" si="10"/>
        <v>0</v>
      </c>
      <c r="P24" s="48">
        <f t="shared" si="2"/>
      </c>
      <c r="Q24" s="48">
        <f>'男子用紙(地域スポーツ団体等)'!H58</f>
        <v>0</v>
      </c>
      <c r="R24" s="48" t="e">
        <f t="shared" si="5"/>
        <v>#N/A</v>
      </c>
      <c r="S24" s="48">
        <f>'男子用紙(地域スポーツ団体等)'!I58</f>
        <v>0</v>
      </c>
      <c r="T24" s="48" t="str">
        <f t="shared" si="11"/>
        <v>0</v>
      </c>
      <c r="U24" s="48">
        <f t="shared" si="3"/>
      </c>
      <c r="V24" s="48">
        <f>'男子用紙(地域スポーツ団体等)'!J58</f>
        <v>0</v>
      </c>
      <c r="W24" s="48" t="e">
        <f t="shared" si="4"/>
        <v>#N/A</v>
      </c>
      <c r="X24" s="48">
        <f>'男子用紙(地域スポーツ団体等)'!K58</f>
        <v>0</v>
      </c>
      <c r="Y24" s="48">
        <f>'男子用紙(地域スポーツ団体等)'!L58</f>
        <v>0</v>
      </c>
      <c r="Z24" s="48">
        <f>'男子用紙(地域スポーツ団体等)'!$B$3</f>
        <v>0</v>
      </c>
    </row>
    <row r="25" spans="1:26" ht="13.5">
      <c r="A25" s="48" t="s">
        <v>24</v>
      </c>
      <c r="B25" s="48">
        <v>24</v>
      </c>
      <c r="C25" s="48">
        <f>'男子用紙(地域スポーツ団体等)'!B61</f>
        <v>0</v>
      </c>
      <c r="D25" s="48">
        <f>'男子用紙(地域スポーツ団体等)'!C61</f>
        <v>0</v>
      </c>
      <c r="E25" s="48">
        <f t="shared" si="6"/>
        <v>1</v>
      </c>
      <c r="F25" s="48">
        <f t="shared" si="7"/>
        <v>1</v>
      </c>
      <c r="G25" s="48">
        <f t="shared" si="8"/>
        <v>2</v>
      </c>
      <c r="H25" s="48" t="str">
        <f t="shared" si="9"/>
        <v>0　　0(0)</v>
      </c>
      <c r="I25" s="48">
        <f>'男子用紙(地域スポーツ団体等)'!B60</f>
      </c>
      <c r="J25" s="48">
        <f>'男子用紙(地域スポーツ団体等)'!C60</f>
      </c>
      <c r="K25" s="48" t="str">
        <f t="shared" si="1"/>
        <v>　</v>
      </c>
      <c r="L25" s="48">
        <f>'男子用紙(地域スポーツ団体等)'!E60</f>
        <v>0</v>
      </c>
      <c r="M25" s="48">
        <f>'男子用紙(地域スポーツ団体等)'!F60</f>
        <v>0</v>
      </c>
      <c r="N25" s="48">
        <f>'男子用紙(地域スポーツ団体等)'!G60</f>
        <v>0</v>
      </c>
      <c r="O25" s="48" t="str">
        <f t="shared" si="10"/>
        <v>0</v>
      </c>
      <c r="P25" s="48">
        <f t="shared" si="2"/>
      </c>
      <c r="Q25" s="48">
        <f>'男子用紙(地域スポーツ団体等)'!H60</f>
        <v>0</v>
      </c>
      <c r="R25" s="48" t="e">
        <f t="shared" si="5"/>
        <v>#N/A</v>
      </c>
      <c r="S25" s="48">
        <f>'男子用紙(地域スポーツ団体等)'!I60</f>
        <v>0</v>
      </c>
      <c r="T25" s="48" t="str">
        <f t="shared" si="11"/>
        <v>0</v>
      </c>
      <c r="U25" s="48">
        <f t="shared" si="3"/>
      </c>
      <c r="V25" s="48">
        <f>'男子用紙(地域スポーツ団体等)'!J60</f>
        <v>0</v>
      </c>
      <c r="W25" s="48" t="e">
        <f t="shared" si="4"/>
        <v>#N/A</v>
      </c>
      <c r="X25" s="48">
        <f>'男子用紙(地域スポーツ団体等)'!K60</f>
        <v>0</v>
      </c>
      <c r="Y25" s="48">
        <f>'男子用紙(地域スポーツ団体等)'!L60</f>
        <v>0</v>
      </c>
      <c r="Z25" s="48">
        <f>'男子用紙(地域スポーツ団体等)'!$B$3</f>
        <v>0</v>
      </c>
    </row>
    <row r="26" spans="1:26" ht="13.5">
      <c r="A26" s="48" t="s">
        <v>24</v>
      </c>
      <c r="B26" s="48">
        <v>25</v>
      </c>
      <c r="C26" s="48">
        <f>'男子用紙(地域スポーツ団体等)'!B63</f>
        <v>0</v>
      </c>
      <c r="D26" s="48">
        <f>'男子用紙(地域スポーツ団体等)'!C63</f>
        <v>0</v>
      </c>
      <c r="E26" s="48">
        <f t="shared" si="6"/>
        <v>1</v>
      </c>
      <c r="F26" s="48">
        <f t="shared" si="7"/>
        <v>1</v>
      </c>
      <c r="G26" s="48">
        <f t="shared" si="8"/>
        <v>2</v>
      </c>
      <c r="H26" s="48" t="str">
        <f t="shared" si="9"/>
        <v>0　　0(0)</v>
      </c>
      <c r="I26" s="48">
        <f>'男子用紙(地域スポーツ団体等)'!B62</f>
      </c>
      <c r="J26" s="48">
        <f>'男子用紙(地域スポーツ団体等)'!C62</f>
      </c>
      <c r="K26" s="48" t="str">
        <f t="shared" si="1"/>
        <v>　</v>
      </c>
      <c r="L26" s="48">
        <f>'男子用紙(地域スポーツ団体等)'!E62</f>
        <v>0</v>
      </c>
      <c r="M26" s="48">
        <f>'男子用紙(地域スポーツ団体等)'!F62</f>
        <v>0</v>
      </c>
      <c r="N26" s="48">
        <f>'男子用紙(地域スポーツ団体等)'!G62</f>
        <v>0</v>
      </c>
      <c r="O26" s="48" t="str">
        <f t="shared" si="10"/>
        <v>0</v>
      </c>
      <c r="P26" s="48">
        <f t="shared" si="2"/>
      </c>
      <c r="Q26" s="48">
        <f>'男子用紙(地域スポーツ団体等)'!H62</f>
        <v>0</v>
      </c>
      <c r="R26" s="48" t="e">
        <f t="shared" si="5"/>
        <v>#N/A</v>
      </c>
      <c r="S26" s="48">
        <f>'男子用紙(地域スポーツ団体等)'!I62</f>
        <v>0</v>
      </c>
      <c r="T26" s="48" t="str">
        <f t="shared" si="11"/>
        <v>0</v>
      </c>
      <c r="U26" s="48">
        <f t="shared" si="3"/>
      </c>
      <c r="V26" s="48">
        <f>'男子用紙(地域スポーツ団体等)'!J62</f>
        <v>0</v>
      </c>
      <c r="W26" s="48" t="e">
        <f t="shared" si="4"/>
        <v>#N/A</v>
      </c>
      <c r="X26" s="48">
        <f>'男子用紙(地域スポーツ団体等)'!K62</f>
        <v>0</v>
      </c>
      <c r="Y26" s="48">
        <f>'男子用紙(地域スポーツ団体等)'!L62</f>
        <v>0</v>
      </c>
      <c r="Z26" s="48">
        <f>'男子用紙(地域スポーツ団体等)'!$B$3</f>
        <v>0</v>
      </c>
    </row>
    <row r="27" spans="1:26" ht="13.5">
      <c r="A27" s="48" t="s">
        <v>24</v>
      </c>
      <c r="B27" s="48">
        <v>26</v>
      </c>
      <c r="C27" s="48">
        <f>'男子用紙(地域スポーツ団体等)'!B65</f>
        <v>0</v>
      </c>
      <c r="D27" s="48">
        <f>'男子用紙(地域スポーツ団体等)'!C65</f>
        <v>0</v>
      </c>
      <c r="E27" s="48">
        <f t="shared" si="6"/>
        <v>1</v>
      </c>
      <c r="F27" s="48">
        <f t="shared" si="7"/>
        <v>1</v>
      </c>
      <c r="G27" s="48">
        <f t="shared" si="8"/>
        <v>2</v>
      </c>
      <c r="H27" s="48" t="str">
        <f t="shared" si="9"/>
        <v>0　　0(0)</v>
      </c>
      <c r="I27" s="48">
        <f>'男子用紙(地域スポーツ団体等)'!B64</f>
      </c>
      <c r="J27" s="48">
        <f>'男子用紙(地域スポーツ団体等)'!C64</f>
      </c>
      <c r="K27" s="48" t="str">
        <f t="shared" si="1"/>
        <v>　</v>
      </c>
      <c r="L27" s="48">
        <f>'男子用紙(地域スポーツ団体等)'!E64</f>
        <v>0</v>
      </c>
      <c r="M27" s="48">
        <f>'男子用紙(地域スポーツ団体等)'!F64</f>
        <v>0</v>
      </c>
      <c r="N27" s="48">
        <f>'男子用紙(地域スポーツ団体等)'!G64</f>
        <v>0</v>
      </c>
      <c r="O27" s="48" t="str">
        <f t="shared" si="10"/>
        <v>0</v>
      </c>
      <c r="P27" s="48">
        <f t="shared" si="2"/>
      </c>
      <c r="Q27" s="48">
        <f>'男子用紙(地域スポーツ団体等)'!H64</f>
        <v>0</v>
      </c>
      <c r="R27" s="48" t="e">
        <f t="shared" si="5"/>
        <v>#N/A</v>
      </c>
      <c r="S27" s="48">
        <f>'男子用紙(地域スポーツ団体等)'!I64</f>
        <v>0</v>
      </c>
      <c r="T27" s="48" t="str">
        <f t="shared" si="11"/>
        <v>0</v>
      </c>
      <c r="U27" s="48">
        <f t="shared" si="3"/>
      </c>
      <c r="V27" s="48">
        <f>'男子用紙(地域スポーツ団体等)'!J64</f>
        <v>0</v>
      </c>
      <c r="W27" s="48" t="e">
        <f t="shared" si="4"/>
        <v>#N/A</v>
      </c>
      <c r="X27" s="48">
        <f>'男子用紙(地域スポーツ団体等)'!K64</f>
        <v>0</v>
      </c>
      <c r="Y27" s="48">
        <f>'男子用紙(地域スポーツ団体等)'!L64</f>
        <v>0</v>
      </c>
      <c r="Z27" s="48">
        <f>'男子用紙(地域スポーツ団体等)'!$B$3</f>
        <v>0</v>
      </c>
    </row>
    <row r="28" spans="1:26" ht="13.5">
      <c r="A28" s="48" t="s">
        <v>24</v>
      </c>
      <c r="B28" s="48">
        <v>27</v>
      </c>
      <c r="C28" s="48">
        <f>'男子用紙(地域スポーツ団体等)'!B67</f>
        <v>0</v>
      </c>
      <c r="D28" s="48">
        <f>'男子用紙(地域スポーツ団体等)'!C67</f>
        <v>0</v>
      </c>
      <c r="E28" s="48">
        <f t="shared" si="6"/>
        <v>1</v>
      </c>
      <c r="F28" s="48">
        <f t="shared" si="7"/>
        <v>1</v>
      </c>
      <c r="G28" s="48">
        <f t="shared" si="8"/>
        <v>2</v>
      </c>
      <c r="H28" s="48" t="str">
        <f t="shared" si="9"/>
        <v>0　　0(0)</v>
      </c>
      <c r="I28" s="48">
        <f>'男子用紙(地域スポーツ団体等)'!B66</f>
      </c>
      <c r="J28" s="48">
        <f>'男子用紙(地域スポーツ団体等)'!C66</f>
      </c>
      <c r="K28" s="48" t="str">
        <f t="shared" si="1"/>
        <v>　</v>
      </c>
      <c r="L28" s="48">
        <f>'男子用紙(地域スポーツ団体等)'!E66</f>
        <v>0</v>
      </c>
      <c r="M28" s="48">
        <f>'男子用紙(地域スポーツ団体等)'!F66</f>
        <v>0</v>
      </c>
      <c r="N28" s="48">
        <f>'男子用紙(地域スポーツ団体等)'!G66</f>
        <v>0</v>
      </c>
      <c r="O28" s="48" t="str">
        <f t="shared" si="10"/>
        <v>0</v>
      </c>
      <c r="P28" s="48">
        <f t="shared" si="2"/>
      </c>
      <c r="Q28" s="48">
        <f>'男子用紙(地域スポーツ団体等)'!H66</f>
        <v>0</v>
      </c>
      <c r="R28" s="48" t="e">
        <f t="shared" si="5"/>
        <v>#N/A</v>
      </c>
      <c r="S28" s="48">
        <f>'男子用紙(地域スポーツ団体等)'!I66</f>
        <v>0</v>
      </c>
      <c r="T28" s="48" t="str">
        <f t="shared" si="11"/>
        <v>0</v>
      </c>
      <c r="U28" s="48">
        <f t="shared" si="3"/>
      </c>
      <c r="V28" s="48">
        <f>'男子用紙(地域スポーツ団体等)'!J66</f>
        <v>0</v>
      </c>
      <c r="W28" s="48" t="e">
        <f t="shared" si="4"/>
        <v>#N/A</v>
      </c>
      <c r="X28" s="48">
        <f>'男子用紙(地域スポーツ団体等)'!K66</f>
        <v>0</v>
      </c>
      <c r="Y28" s="48">
        <f>'男子用紙(地域スポーツ団体等)'!L66</f>
        <v>0</v>
      </c>
      <c r="Z28" s="48">
        <f>'男子用紙(地域スポーツ団体等)'!$B$3</f>
        <v>0</v>
      </c>
    </row>
    <row r="29" spans="1:26" ht="13.5">
      <c r="A29" s="48" t="s">
        <v>24</v>
      </c>
      <c r="B29" s="48">
        <v>28</v>
      </c>
      <c r="C29" s="48">
        <f>'男子用紙(地域スポーツ団体等)'!B69</f>
        <v>0</v>
      </c>
      <c r="D29" s="48">
        <f>'男子用紙(地域スポーツ団体等)'!C69</f>
        <v>0</v>
      </c>
      <c r="E29" s="48">
        <f t="shared" si="6"/>
        <v>1</v>
      </c>
      <c r="F29" s="48">
        <f t="shared" si="7"/>
        <v>1</v>
      </c>
      <c r="G29" s="48">
        <f t="shared" si="8"/>
        <v>2</v>
      </c>
      <c r="H29" s="48" t="str">
        <f t="shared" si="9"/>
        <v>0　　0(0)</v>
      </c>
      <c r="I29" s="48">
        <f>'男子用紙(地域スポーツ団体等)'!B68</f>
      </c>
      <c r="J29" s="48">
        <f>'男子用紙(地域スポーツ団体等)'!C68</f>
      </c>
      <c r="K29" s="48" t="str">
        <f t="shared" si="1"/>
        <v>　</v>
      </c>
      <c r="L29" s="48">
        <f>'男子用紙(地域スポーツ団体等)'!E68</f>
        <v>0</v>
      </c>
      <c r="M29" s="48">
        <f>'男子用紙(地域スポーツ団体等)'!F68</f>
        <v>0</v>
      </c>
      <c r="N29" s="48">
        <f>'男子用紙(地域スポーツ団体等)'!G68</f>
        <v>0</v>
      </c>
      <c r="O29" s="48" t="str">
        <f t="shared" si="10"/>
        <v>0</v>
      </c>
      <c r="P29" s="48">
        <f t="shared" si="2"/>
      </c>
      <c r="Q29" s="48">
        <f>'男子用紙(地域スポーツ団体等)'!H68</f>
        <v>0</v>
      </c>
      <c r="R29" s="48" t="e">
        <f t="shared" si="5"/>
        <v>#N/A</v>
      </c>
      <c r="S29" s="48">
        <f>'男子用紙(地域スポーツ団体等)'!I68</f>
        <v>0</v>
      </c>
      <c r="T29" s="48" t="str">
        <f t="shared" si="11"/>
        <v>0</v>
      </c>
      <c r="U29" s="48">
        <f t="shared" si="3"/>
      </c>
      <c r="V29" s="48">
        <f>'男子用紙(地域スポーツ団体等)'!J68</f>
        <v>0</v>
      </c>
      <c r="W29" s="48" t="e">
        <f t="shared" si="4"/>
        <v>#N/A</v>
      </c>
      <c r="X29" s="48">
        <f>'男子用紙(地域スポーツ団体等)'!K68</f>
        <v>0</v>
      </c>
      <c r="Y29" s="48">
        <f>'男子用紙(地域スポーツ団体等)'!L68</f>
        <v>0</v>
      </c>
      <c r="Z29" s="48">
        <f>'男子用紙(地域スポーツ団体等)'!$B$3</f>
        <v>0</v>
      </c>
    </row>
    <row r="30" spans="1:26" ht="13.5">
      <c r="A30" s="48" t="s">
        <v>24</v>
      </c>
      <c r="B30" s="48">
        <v>29</v>
      </c>
      <c r="C30" s="48">
        <f>'男子用紙(地域スポーツ団体等)'!B71</f>
        <v>0</v>
      </c>
      <c r="D30" s="48">
        <f>'男子用紙(地域スポーツ団体等)'!C71</f>
        <v>0</v>
      </c>
      <c r="E30" s="48">
        <f t="shared" si="6"/>
        <v>1</v>
      </c>
      <c r="F30" s="48">
        <f t="shared" si="7"/>
        <v>1</v>
      </c>
      <c r="G30" s="48">
        <f t="shared" si="8"/>
        <v>2</v>
      </c>
      <c r="H30" s="48" t="str">
        <f t="shared" si="9"/>
        <v>0　　0(0)</v>
      </c>
      <c r="I30" s="48">
        <f>'男子用紙(地域スポーツ団体等)'!B70</f>
      </c>
      <c r="J30" s="48">
        <f>'男子用紙(地域スポーツ団体等)'!C70</f>
      </c>
      <c r="K30" s="48" t="str">
        <f t="shared" si="1"/>
        <v>　</v>
      </c>
      <c r="L30" s="48">
        <f>'男子用紙(地域スポーツ団体等)'!E70</f>
        <v>0</v>
      </c>
      <c r="M30" s="48">
        <f>'男子用紙(地域スポーツ団体等)'!F70</f>
        <v>0</v>
      </c>
      <c r="N30" s="48">
        <f>'男子用紙(地域スポーツ団体等)'!G70</f>
        <v>0</v>
      </c>
      <c r="O30" s="48" t="str">
        <f t="shared" si="10"/>
        <v>0</v>
      </c>
      <c r="P30" s="48">
        <f t="shared" si="2"/>
      </c>
      <c r="Q30" s="48">
        <f>'男子用紙(地域スポーツ団体等)'!H70</f>
        <v>0</v>
      </c>
      <c r="R30" s="48" t="e">
        <f t="shared" si="5"/>
        <v>#N/A</v>
      </c>
      <c r="S30" s="48">
        <f>'男子用紙(地域スポーツ団体等)'!I70</f>
        <v>0</v>
      </c>
      <c r="T30" s="48" t="str">
        <f t="shared" si="11"/>
        <v>0</v>
      </c>
      <c r="U30" s="48">
        <f t="shared" si="3"/>
      </c>
      <c r="V30" s="48">
        <f>'男子用紙(地域スポーツ団体等)'!J70</f>
        <v>0</v>
      </c>
      <c r="W30" s="48" t="e">
        <f t="shared" si="4"/>
        <v>#N/A</v>
      </c>
      <c r="X30" s="48">
        <f>'男子用紙(地域スポーツ団体等)'!K70</f>
        <v>0</v>
      </c>
      <c r="Y30" s="48">
        <f>'男子用紙(地域スポーツ団体等)'!L70</f>
        <v>0</v>
      </c>
      <c r="Z30" s="48">
        <f>'男子用紙(地域スポーツ団体等)'!$B$3</f>
        <v>0</v>
      </c>
    </row>
    <row r="31" spans="1:26" ht="13.5">
      <c r="A31" s="48" t="s">
        <v>24</v>
      </c>
      <c r="B31" s="48">
        <v>30</v>
      </c>
      <c r="C31" s="48">
        <f>'男子用紙(地域スポーツ団体等)'!B73</f>
        <v>0</v>
      </c>
      <c r="D31" s="48">
        <f>'男子用紙(地域スポーツ団体等)'!C73</f>
        <v>0</v>
      </c>
      <c r="E31" s="48">
        <f t="shared" si="6"/>
        <v>1</v>
      </c>
      <c r="F31" s="48">
        <f t="shared" si="7"/>
        <v>1</v>
      </c>
      <c r="G31" s="48">
        <f t="shared" si="8"/>
        <v>2</v>
      </c>
      <c r="H31" s="48" t="str">
        <f t="shared" si="9"/>
        <v>0　　0(0)</v>
      </c>
      <c r="I31" s="48">
        <f>'男子用紙(地域スポーツ団体等)'!B72</f>
      </c>
      <c r="J31" s="48">
        <f>'男子用紙(地域スポーツ団体等)'!C72</f>
      </c>
      <c r="K31" s="48" t="str">
        <f t="shared" si="1"/>
        <v>　</v>
      </c>
      <c r="L31" s="48">
        <f>'男子用紙(地域スポーツ団体等)'!E72</f>
        <v>0</v>
      </c>
      <c r="M31" s="48">
        <f>'男子用紙(地域スポーツ団体等)'!F72</f>
        <v>0</v>
      </c>
      <c r="N31" s="48">
        <f>'男子用紙(地域スポーツ団体等)'!G72</f>
        <v>0</v>
      </c>
      <c r="O31" s="48" t="str">
        <f t="shared" si="10"/>
        <v>0</v>
      </c>
      <c r="P31" s="48">
        <f t="shared" si="2"/>
      </c>
      <c r="Q31" s="48">
        <f>'男子用紙(地域スポーツ団体等)'!H72</f>
        <v>0</v>
      </c>
      <c r="R31" s="48" t="e">
        <f t="shared" si="5"/>
        <v>#N/A</v>
      </c>
      <c r="S31" s="48">
        <f>'男子用紙(地域スポーツ団体等)'!I72</f>
        <v>0</v>
      </c>
      <c r="T31" s="48" t="str">
        <f t="shared" si="11"/>
        <v>0</v>
      </c>
      <c r="U31" s="48">
        <f t="shared" si="3"/>
      </c>
      <c r="V31" s="48">
        <f>'男子用紙(地域スポーツ団体等)'!J72</f>
        <v>0</v>
      </c>
      <c r="W31" s="48" t="e">
        <f>VLOOKUP(V31,$I$74:$J$87,2,FALSE)&amp;U31</f>
        <v>#N/A</v>
      </c>
      <c r="X31" s="48">
        <f>'男子用紙(地域スポーツ団体等)'!K72</f>
        <v>0</v>
      </c>
      <c r="Y31" s="48">
        <f>'男子用紙(地域スポーツ団体等)'!L72</f>
        <v>0</v>
      </c>
      <c r="Z31" s="48">
        <f>'男子用紙(地域スポーツ団体等)'!$B$3</f>
        <v>0</v>
      </c>
    </row>
    <row r="33" spans="1:26" ht="13.5">
      <c r="A33" s="48" t="s">
        <v>23</v>
      </c>
      <c r="B33" s="48">
        <v>1</v>
      </c>
      <c r="C33" s="48">
        <f>'女子用紙（地域スポーツ団体等）'!B13</f>
        <v>0</v>
      </c>
      <c r="D33" s="48">
        <f>'女子用紙（地域スポーツ団体等）'!C13</f>
        <v>0</v>
      </c>
      <c r="E33" s="48">
        <f aca="true" t="shared" si="12" ref="E33:E62">LEN(C33)</f>
        <v>1</v>
      </c>
      <c r="F33" s="48">
        <f aca="true" t="shared" si="13" ref="F33:F62">LEN(D33)</f>
        <v>1</v>
      </c>
      <c r="G33" s="48">
        <f aca="true" t="shared" si="14" ref="G33:G62">SUM(E33:F33)</f>
        <v>2</v>
      </c>
      <c r="H33" s="48" t="str">
        <f aca="true" t="shared" si="15" ref="H33:H62">IF(G33&lt;=3,C33&amp;"　　"&amp;D33&amp;"("&amp;L33&amp;")",IF(G33=4,C33&amp;"　"&amp;D33&amp;"("&amp;L33&amp;")",IF(G33&gt;=5,C33&amp;D33&amp;"("&amp;L33&amp;")")))</f>
        <v>0　　0(0)</v>
      </c>
      <c r="I33" s="48">
        <f>'女子用紙（地域スポーツ団体等）'!B12</f>
        <v>0</v>
      </c>
      <c r="J33" s="48">
        <f>'女子用紙（地域スポーツ団体等）'!C12</f>
        <v>0</v>
      </c>
      <c r="K33" s="48" t="str">
        <f t="shared" si="1"/>
        <v>0　0</v>
      </c>
      <c r="L33" s="48">
        <f>'女子用紙（地域スポーツ団体等）'!E12</f>
        <v>0</v>
      </c>
      <c r="M33" s="48">
        <f>'女子用紙（地域スポーツ団体等）'!F12</f>
        <v>0</v>
      </c>
      <c r="N33" s="48">
        <f>'女子用紙（地域スポーツ団体等）'!G12</f>
        <v>0</v>
      </c>
      <c r="O33" s="48" t="str">
        <f t="shared" si="10"/>
        <v>0</v>
      </c>
      <c r="P33" s="48">
        <f t="shared" si="2"/>
      </c>
      <c r="Q33" s="48">
        <f>'女子用紙（地域スポーツ団体等）'!H12</f>
        <v>0</v>
      </c>
      <c r="R33" s="48" t="e">
        <f>VLOOKUP(Q33,$K$74:$L$87,2,FALSE)&amp;P33</f>
        <v>#N/A</v>
      </c>
      <c r="S33" s="48">
        <f>'女子用紙（地域スポーツ団体等）'!I12</f>
        <v>0</v>
      </c>
      <c r="T33" s="48" t="str">
        <f t="shared" si="11"/>
        <v>0</v>
      </c>
      <c r="U33" s="48">
        <f t="shared" si="3"/>
      </c>
      <c r="V33" s="48">
        <f>'女子用紙（地域スポーツ団体等）'!J12</f>
        <v>0</v>
      </c>
      <c r="W33" s="48" t="e">
        <f>VLOOKUP(V33,$K$74:$L$87,2,FALSE)&amp;U33</f>
        <v>#N/A</v>
      </c>
      <c r="X33" s="48">
        <f>'女子用紙（地域スポーツ団体等）'!K12</f>
        <v>0</v>
      </c>
      <c r="Y33" s="48">
        <f>'女子用紙（地域スポーツ団体等）'!L12</f>
        <v>0</v>
      </c>
      <c r="Z33" s="48">
        <f>'女子用紙（地域スポーツ団体等）'!$B$3</f>
        <v>0</v>
      </c>
    </row>
    <row r="34" spans="1:26" ht="13.5">
      <c r="A34" s="48" t="s">
        <v>23</v>
      </c>
      <c r="B34" s="48">
        <v>2</v>
      </c>
      <c r="C34" s="48">
        <f>'女子用紙（地域スポーツ団体等）'!B15</f>
        <v>0</v>
      </c>
      <c r="D34" s="48">
        <f>'女子用紙（地域スポーツ団体等）'!C15</f>
        <v>0</v>
      </c>
      <c r="E34" s="48">
        <f t="shared" si="12"/>
        <v>1</v>
      </c>
      <c r="F34" s="48">
        <f t="shared" si="13"/>
        <v>1</v>
      </c>
      <c r="G34" s="48">
        <f t="shared" si="14"/>
        <v>2</v>
      </c>
      <c r="H34" s="48" t="str">
        <f t="shared" si="15"/>
        <v>0　　0(0)</v>
      </c>
      <c r="I34" s="48">
        <f>'女子用紙（地域スポーツ団体等）'!B14</f>
        <v>0</v>
      </c>
      <c r="J34" s="48">
        <f>'女子用紙（地域スポーツ団体等）'!C14</f>
        <v>0</v>
      </c>
      <c r="K34" s="48" t="str">
        <f t="shared" si="1"/>
        <v>0　0</v>
      </c>
      <c r="L34" s="48">
        <f>'女子用紙（地域スポーツ団体等）'!E14</f>
        <v>0</v>
      </c>
      <c r="M34" s="48">
        <f>'女子用紙（地域スポーツ団体等）'!F14</f>
        <v>0</v>
      </c>
      <c r="N34" s="48">
        <f>'女子用紙（地域スポーツ団体等）'!G14</f>
        <v>0</v>
      </c>
      <c r="O34" s="48" t="str">
        <f t="shared" si="10"/>
        <v>0</v>
      </c>
      <c r="P34" s="48">
        <f t="shared" si="2"/>
      </c>
      <c r="Q34" s="48">
        <f>'女子用紙（地域スポーツ団体等）'!H14</f>
        <v>0</v>
      </c>
      <c r="R34" s="48" t="e">
        <f aca="true" t="shared" si="16" ref="R34:R62">VLOOKUP(Q34,$K$74:$L$87,2,FALSE)&amp;P34</f>
        <v>#N/A</v>
      </c>
      <c r="S34" s="48">
        <f>'女子用紙（地域スポーツ団体等）'!I14</f>
        <v>0</v>
      </c>
      <c r="T34" s="48" t="str">
        <f t="shared" si="11"/>
        <v>0</v>
      </c>
      <c r="U34" s="48">
        <f t="shared" si="3"/>
      </c>
      <c r="V34" s="48">
        <f>'女子用紙（地域スポーツ団体等）'!J14</f>
        <v>0</v>
      </c>
      <c r="W34" s="48" t="e">
        <f aca="true" t="shared" si="17" ref="W34:W62">VLOOKUP(V34,$K$74:$L$87,2,FALSE)&amp;U34</f>
        <v>#N/A</v>
      </c>
      <c r="X34" s="48">
        <f>'女子用紙（地域スポーツ団体等）'!K14</f>
        <v>0</v>
      </c>
      <c r="Y34" s="48">
        <f>'女子用紙（地域スポーツ団体等）'!L14</f>
        <v>0</v>
      </c>
      <c r="Z34" s="48">
        <f>'女子用紙（地域スポーツ団体等）'!$B$3</f>
        <v>0</v>
      </c>
    </row>
    <row r="35" spans="1:26" ht="13.5">
      <c r="A35" s="48" t="s">
        <v>23</v>
      </c>
      <c r="B35" s="48">
        <v>3</v>
      </c>
      <c r="C35" s="48">
        <f>'女子用紙（地域スポーツ団体等）'!B17</f>
        <v>0</v>
      </c>
      <c r="D35" s="48">
        <f>'女子用紙（地域スポーツ団体等）'!C17</f>
        <v>0</v>
      </c>
      <c r="E35" s="48">
        <f t="shared" si="12"/>
        <v>1</v>
      </c>
      <c r="F35" s="48">
        <f t="shared" si="13"/>
        <v>1</v>
      </c>
      <c r="G35" s="48">
        <f t="shared" si="14"/>
        <v>2</v>
      </c>
      <c r="H35" s="48" t="str">
        <f t="shared" si="15"/>
        <v>0　　0(0)</v>
      </c>
      <c r="I35" s="48">
        <f>'女子用紙（地域スポーツ団体等）'!B16</f>
        <v>0</v>
      </c>
      <c r="J35" s="48">
        <f>'女子用紙（地域スポーツ団体等）'!C16</f>
        <v>0</v>
      </c>
      <c r="K35" s="48" t="str">
        <f t="shared" si="1"/>
        <v>0　0</v>
      </c>
      <c r="L35" s="48">
        <f>'女子用紙（地域スポーツ団体等）'!E16</f>
        <v>0</v>
      </c>
      <c r="M35" s="48">
        <f>'女子用紙（地域スポーツ団体等）'!F16</f>
        <v>0</v>
      </c>
      <c r="N35" s="48">
        <f>'女子用紙（地域スポーツ団体等）'!G16</f>
        <v>0</v>
      </c>
      <c r="O35" s="48" t="str">
        <f t="shared" si="10"/>
        <v>0</v>
      </c>
      <c r="P35" s="48">
        <f t="shared" si="2"/>
      </c>
      <c r="Q35" s="48">
        <f>'女子用紙（地域スポーツ団体等）'!H16</f>
        <v>0</v>
      </c>
      <c r="R35" s="48" t="e">
        <f t="shared" si="16"/>
        <v>#N/A</v>
      </c>
      <c r="S35" s="48">
        <f>'女子用紙（地域スポーツ団体等）'!I16</f>
        <v>0</v>
      </c>
      <c r="T35" s="48" t="str">
        <f t="shared" si="11"/>
        <v>0</v>
      </c>
      <c r="U35" s="48">
        <f t="shared" si="3"/>
      </c>
      <c r="V35" s="48">
        <f>'女子用紙（地域スポーツ団体等）'!J16</f>
        <v>0</v>
      </c>
      <c r="W35" s="48" t="e">
        <f t="shared" si="17"/>
        <v>#N/A</v>
      </c>
      <c r="X35" s="48">
        <f>'女子用紙（地域スポーツ団体等）'!K16</f>
        <v>0</v>
      </c>
      <c r="Y35" s="48">
        <f>'女子用紙（地域スポーツ団体等）'!L16</f>
        <v>0</v>
      </c>
      <c r="Z35" s="48">
        <f>'女子用紙（地域スポーツ団体等）'!$B$3</f>
        <v>0</v>
      </c>
    </row>
    <row r="36" spans="1:26" ht="13.5">
      <c r="A36" s="48" t="s">
        <v>23</v>
      </c>
      <c r="B36" s="48">
        <v>4</v>
      </c>
      <c r="C36" s="48">
        <f>'女子用紙（地域スポーツ団体等）'!B19</f>
        <v>0</v>
      </c>
      <c r="D36" s="48">
        <f>'女子用紙（地域スポーツ団体等）'!C19</f>
        <v>0</v>
      </c>
      <c r="E36" s="48">
        <f t="shared" si="12"/>
        <v>1</v>
      </c>
      <c r="F36" s="48">
        <f t="shared" si="13"/>
        <v>1</v>
      </c>
      <c r="G36" s="48">
        <f t="shared" si="14"/>
        <v>2</v>
      </c>
      <c r="H36" s="48" t="str">
        <f t="shared" si="15"/>
        <v>0　　0(0)</v>
      </c>
      <c r="I36" s="48">
        <f>'女子用紙（地域スポーツ団体等）'!B18</f>
        <v>0</v>
      </c>
      <c r="J36" s="48">
        <f>'女子用紙（地域スポーツ団体等）'!C18</f>
        <v>0</v>
      </c>
      <c r="K36" s="48" t="str">
        <f t="shared" si="1"/>
        <v>0　0</v>
      </c>
      <c r="L36" s="48">
        <f>'女子用紙（地域スポーツ団体等）'!E18</f>
        <v>0</v>
      </c>
      <c r="M36" s="48">
        <f>'女子用紙（地域スポーツ団体等）'!F18</f>
        <v>0</v>
      </c>
      <c r="N36" s="48">
        <f>'女子用紙（地域スポーツ団体等）'!G18</f>
        <v>0</v>
      </c>
      <c r="O36" s="48" t="str">
        <f t="shared" si="10"/>
        <v>0</v>
      </c>
      <c r="P36" s="48">
        <f t="shared" si="2"/>
      </c>
      <c r="Q36" s="48">
        <f>'女子用紙（地域スポーツ団体等）'!H18</f>
        <v>0</v>
      </c>
      <c r="R36" s="48" t="e">
        <f t="shared" si="16"/>
        <v>#N/A</v>
      </c>
      <c r="S36" s="48">
        <f>'女子用紙（地域スポーツ団体等）'!I18</f>
        <v>0</v>
      </c>
      <c r="T36" s="48" t="str">
        <f t="shared" si="11"/>
        <v>0</v>
      </c>
      <c r="U36" s="48">
        <f t="shared" si="3"/>
      </c>
      <c r="V36" s="48">
        <f>'女子用紙（地域スポーツ団体等）'!J18</f>
        <v>0</v>
      </c>
      <c r="W36" s="48" t="e">
        <f t="shared" si="17"/>
        <v>#N/A</v>
      </c>
      <c r="X36" s="48">
        <f>'女子用紙（地域スポーツ団体等）'!K18</f>
        <v>0</v>
      </c>
      <c r="Y36" s="48">
        <f>'女子用紙（地域スポーツ団体等）'!L18</f>
        <v>0</v>
      </c>
      <c r="Z36" s="48">
        <f>'女子用紙（地域スポーツ団体等）'!$B$3</f>
        <v>0</v>
      </c>
    </row>
    <row r="37" spans="1:26" ht="13.5">
      <c r="A37" s="48" t="s">
        <v>23</v>
      </c>
      <c r="B37" s="48">
        <v>5</v>
      </c>
      <c r="C37" s="48">
        <f>'女子用紙（地域スポーツ団体等）'!B21</f>
        <v>0</v>
      </c>
      <c r="D37" s="48">
        <f>'女子用紙（地域スポーツ団体等）'!C21</f>
        <v>0</v>
      </c>
      <c r="E37" s="48">
        <f t="shared" si="12"/>
        <v>1</v>
      </c>
      <c r="F37" s="48">
        <f t="shared" si="13"/>
        <v>1</v>
      </c>
      <c r="G37" s="48">
        <f t="shared" si="14"/>
        <v>2</v>
      </c>
      <c r="H37" s="48" t="str">
        <f t="shared" si="15"/>
        <v>0　　0(0)</v>
      </c>
      <c r="I37" s="48">
        <f>'女子用紙（地域スポーツ団体等）'!B20</f>
        <v>0</v>
      </c>
      <c r="J37" s="48">
        <f>'女子用紙（地域スポーツ団体等）'!C20</f>
        <v>0</v>
      </c>
      <c r="K37" s="48" t="str">
        <f t="shared" si="1"/>
        <v>0　0</v>
      </c>
      <c r="L37" s="48">
        <f>'女子用紙（地域スポーツ団体等）'!E20</f>
        <v>0</v>
      </c>
      <c r="M37" s="48">
        <f>'女子用紙（地域スポーツ団体等）'!F20</f>
        <v>0</v>
      </c>
      <c r="N37" s="48">
        <f>'女子用紙（地域スポーツ団体等）'!G20</f>
        <v>0</v>
      </c>
      <c r="O37" s="48" t="str">
        <f t="shared" si="10"/>
        <v>0</v>
      </c>
      <c r="P37" s="48">
        <f t="shared" si="2"/>
      </c>
      <c r="Q37" s="48">
        <f>'女子用紙（地域スポーツ団体等）'!H20</f>
        <v>0</v>
      </c>
      <c r="R37" s="48" t="e">
        <f t="shared" si="16"/>
        <v>#N/A</v>
      </c>
      <c r="S37" s="48">
        <f>'女子用紙（地域スポーツ団体等）'!I20</f>
        <v>0</v>
      </c>
      <c r="T37" s="48" t="str">
        <f t="shared" si="11"/>
        <v>0</v>
      </c>
      <c r="U37" s="48">
        <f t="shared" si="3"/>
      </c>
      <c r="V37" s="48">
        <f>'女子用紙（地域スポーツ団体等）'!J20</f>
        <v>0</v>
      </c>
      <c r="W37" s="48" t="e">
        <f t="shared" si="17"/>
        <v>#N/A</v>
      </c>
      <c r="X37" s="48">
        <f>'女子用紙（地域スポーツ団体等）'!K20</f>
        <v>0</v>
      </c>
      <c r="Y37" s="48">
        <f>'女子用紙（地域スポーツ団体等）'!L20</f>
        <v>0</v>
      </c>
      <c r="Z37" s="48">
        <f>'女子用紙（地域スポーツ団体等）'!$B$3</f>
        <v>0</v>
      </c>
    </row>
    <row r="38" spans="1:26" ht="13.5">
      <c r="A38" s="48" t="s">
        <v>23</v>
      </c>
      <c r="B38" s="48">
        <v>6</v>
      </c>
      <c r="C38" s="48">
        <f>'女子用紙（地域スポーツ団体等）'!B23</f>
        <v>0</v>
      </c>
      <c r="D38" s="48">
        <f>'女子用紙（地域スポーツ団体等）'!C23</f>
        <v>0</v>
      </c>
      <c r="E38" s="48">
        <f t="shared" si="12"/>
        <v>1</v>
      </c>
      <c r="F38" s="48">
        <f t="shared" si="13"/>
        <v>1</v>
      </c>
      <c r="G38" s="48">
        <f t="shared" si="14"/>
        <v>2</v>
      </c>
      <c r="H38" s="48" t="str">
        <f t="shared" si="15"/>
        <v>0　　0(0)</v>
      </c>
      <c r="I38" s="48">
        <f>'女子用紙（地域スポーツ団体等）'!B22</f>
        <v>0</v>
      </c>
      <c r="J38" s="48">
        <f>'女子用紙（地域スポーツ団体等）'!C22</f>
        <v>0</v>
      </c>
      <c r="K38" s="48" t="str">
        <f t="shared" si="1"/>
        <v>0　0</v>
      </c>
      <c r="L38" s="48">
        <f>'女子用紙（地域スポーツ団体等）'!E22</f>
        <v>0</v>
      </c>
      <c r="M38" s="48">
        <f>'女子用紙（地域スポーツ団体等）'!F22</f>
        <v>0</v>
      </c>
      <c r="N38" s="48">
        <f>'女子用紙（地域スポーツ団体等）'!G22</f>
        <v>0</v>
      </c>
      <c r="O38" s="48" t="str">
        <f t="shared" si="10"/>
        <v>0</v>
      </c>
      <c r="P38" s="48">
        <f t="shared" si="2"/>
      </c>
      <c r="Q38" s="48">
        <f>'女子用紙（地域スポーツ団体等）'!H22</f>
        <v>0</v>
      </c>
      <c r="R38" s="48" t="e">
        <f t="shared" si="16"/>
        <v>#N/A</v>
      </c>
      <c r="S38" s="48">
        <f>'女子用紙（地域スポーツ団体等）'!I22</f>
        <v>0</v>
      </c>
      <c r="T38" s="48" t="str">
        <f t="shared" si="11"/>
        <v>0</v>
      </c>
      <c r="U38" s="48">
        <f t="shared" si="3"/>
      </c>
      <c r="V38" s="48">
        <f>'女子用紙（地域スポーツ団体等）'!J22</f>
        <v>0</v>
      </c>
      <c r="W38" s="48" t="e">
        <f t="shared" si="17"/>
        <v>#N/A</v>
      </c>
      <c r="X38" s="48">
        <f>'女子用紙（地域スポーツ団体等）'!K22</f>
        <v>0</v>
      </c>
      <c r="Y38" s="48">
        <f>'女子用紙（地域スポーツ団体等）'!L22</f>
        <v>0</v>
      </c>
      <c r="Z38" s="48">
        <f>'女子用紙（地域スポーツ団体等）'!$B$3</f>
        <v>0</v>
      </c>
    </row>
    <row r="39" spans="1:26" ht="13.5">
      <c r="A39" s="48" t="s">
        <v>23</v>
      </c>
      <c r="B39" s="48">
        <v>7</v>
      </c>
      <c r="C39" s="48">
        <f>'女子用紙（地域スポーツ団体等）'!B25</f>
        <v>0</v>
      </c>
      <c r="D39" s="48">
        <f>'女子用紙（地域スポーツ団体等）'!C25</f>
        <v>0</v>
      </c>
      <c r="E39" s="48">
        <f t="shared" si="12"/>
        <v>1</v>
      </c>
      <c r="F39" s="48">
        <f t="shared" si="13"/>
        <v>1</v>
      </c>
      <c r="G39" s="48">
        <f t="shared" si="14"/>
        <v>2</v>
      </c>
      <c r="H39" s="48" t="str">
        <f t="shared" si="15"/>
        <v>0　　0(0)</v>
      </c>
      <c r="I39" s="48">
        <f>'女子用紙（地域スポーツ団体等）'!B24</f>
        <v>0</v>
      </c>
      <c r="J39" s="48">
        <f>'女子用紙（地域スポーツ団体等）'!C24</f>
        <v>0</v>
      </c>
      <c r="K39" s="48" t="str">
        <f t="shared" si="1"/>
        <v>0　0</v>
      </c>
      <c r="L39" s="48">
        <f>'女子用紙（地域スポーツ団体等）'!E24</f>
        <v>0</v>
      </c>
      <c r="M39" s="48">
        <f>'女子用紙（地域スポーツ団体等）'!F24</f>
        <v>0</v>
      </c>
      <c r="N39" s="48">
        <f>'女子用紙（地域スポーツ団体等）'!G24</f>
        <v>0</v>
      </c>
      <c r="O39" s="48" t="str">
        <f t="shared" si="10"/>
        <v>0</v>
      </c>
      <c r="P39" s="48">
        <f t="shared" si="2"/>
      </c>
      <c r="Q39" s="48">
        <f>'女子用紙（地域スポーツ団体等）'!H24</f>
        <v>0</v>
      </c>
      <c r="R39" s="48" t="e">
        <f t="shared" si="16"/>
        <v>#N/A</v>
      </c>
      <c r="S39" s="48">
        <f>'女子用紙（地域スポーツ団体等）'!I24</f>
        <v>0</v>
      </c>
      <c r="T39" s="48" t="str">
        <f t="shared" si="11"/>
        <v>0</v>
      </c>
      <c r="U39" s="48">
        <f t="shared" si="3"/>
      </c>
      <c r="V39" s="48">
        <f>'女子用紙（地域スポーツ団体等）'!J24</f>
        <v>0</v>
      </c>
      <c r="W39" s="48" t="e">
        <f t="shared" si="17"/>
        <v>#N/A</v>
      </c>
      <c r="X39" s="48">
        <f>'女子用紙（地域スポーツ団体等）'!K24</f>
        <v>0</v>
      </c>
      <c r="Y39" s="48">
        <f>'女子用紙（地域スポーツ団体等）'!L24</f>
        <v>0</v>
      </c>
      <c r="Z39" s="48">
        <f>'女子用紙（地域スポーツ団体等）'!$B$3</f>
        <v>0</v>
      </c>
    </row>
    <row r="40" spans="1:26" ht="13.5">
      <c r="A40" s="48" t="s">
        <v>23</v>
      </c>
      <c r="B40" s="48">
        <v>8</v>
      </c>
      <c r="C40" s="48">
        <f>'女子用紙（地域スポーツ団体等）'!B27</f>
        <v>0</v>
      </c>
      <c r="D40" s="48">
        <f>'女子用紙（地域スポーツ団体等）'!C27</f>
        <v>0</v>
      </c>
      <c r="E40" s="48">
        <f t="shared" si="12"/>
        <v>1</v>
      </c>
      <c r="F40" s="48">
        <f t="shared" si="13"/>
        <v>1</v>
      </c>
      <c r="G40" s="48">
        <f t="shared" si="14"/>
        <v>2</v>
      </c>
      <c r="H40" s="48" t="str">
        <f t="shared" si="15"/>
        <v>0　　0(0)</v>
      </c>
      <c r="I40" s="48">
        <f>'女子用紙（地域スポーツ団体等）'!B26</f>
        <v>0</v>
      </c>
      <c r="J40" s="48">
        <f>'女子用紙（地域スポーツ団体等）'!C26</f>
        <v>0</v>
      </c>
      <c r="K40" s="48" t="str">
        <f t="shared" si="1"/>
        <v>0　0</v>
      </c>
      <c r="L40" s="48">
        <f>'女子用紙（地域スポーツ団体等）'!E26</f>
        <v>0</v>
      </c>
      <c r="M40" s="48">
        <f>'女子用紙（地域スポーツ団体等）'!F26</f>
        <v>0</v>
      </c>
      <c r="N40" s="48">
        <f>'女子用紙（地域スポーツ団体等）'!G26</f>
        <v>0</v>
      </c>
      <c r="O40" s="48" t="str">
        <f t="shared" si="10"/>
        <v>0</v>
      </c>
      <c r="P40" s="48">
        <f t="shared" si="2"/>
      </c>
      <c r="Q40" s="48">
        <f>'女子用紙（地域スポーツ団体等）'!H26</f>
        <v>0</v>
      </c>
      <c r="R40" s="48" t="e">
        <f t="shared" si="16"/>
        <v>#N/A</v>
      </c>
      <c r="S40" s="48">
        <f>'女子用紙（地域スポーツ団体等）'!I26</f>
        <v>0</v>
      </c>
      <c r="T40" s="48" t="str">
        <f t="shared" si="11"/>
        <v>0</v>
      </c>
      <c r="U40" s="48">
        <f t="shared" si="3"/>
      </c>
      <c r="V40" s="48">
        <f>'女子用紙（地域スポーツ団体等）'!J26</f>
        <v>0</v>
      </c>
      <c r="W40" s="48" t="e">
        <f t="shared" si="17"/>
        <v>#N/A</v>
      </c>
      <c r="X40" s="48">
        <f>'女子用紙（地域スポーツ団体等）'!K26</f>
        <v>0</v>
      </c>
      <c r="Y40" s="48">
        <f>'女子用紙（地域スポーツ団体等）'!L26</f>
        <v>0</v>
      </c>
      <c r="Z40" s="48">
        <f>'女子用紙（地域スポーツ団体等）'!$B$3</f>
        <v>0</v>
      </c>
    </row>
    <row r="41" spans="1:26" ht="13.5">
      <c r="A41" s="48" t="s">
        <v>23</v>
      </c>
      <c r="B41" s="48">
        <v>9</v>
      </c>
      <c r="C41" s="48">
        <f>'女子用紙（地域スポーツ団体等）'!B29</f>
        <v>0</v>
      </c>
      <c r="D41" s="48">
        <f>'女子用紙（地域スポーツ団体等）'!C29</f>
        <v>0</v>
      </c>
      <c r="E41" s="48">
        <f t="shared" si="12"/>
        <v>1</v>
      </c>
      <c r="F41" s="48">
        <f t="shared" si="13"/>
        <v>1</v>
      </c>
      <c r="G41" s="48">
        <f t="shared" si="14"/>
        <v>2</v>
      </c>
      <c r="H41" s="48" t="str">
        <f t="shared" si="15"/>
        <v>0　　0(0)</v>
      </c>
      <c r="I41" s="48">
        <f>'女子用紙（地域スポーツ団体等）'!B28</f>
        <v>0</v>
      </c>
      <c r="J41" s="48">
        <f>'女子用紙（地域スポーツ団体等）'!C28</f>
        <v>0</v>
      </c>
      <c r="K41" s="48" t="str">
        <f t="shared" si="1"/>
        <v>0　0</v>
      </c>
      <c r="L41" s="48">
        <f>'女子用紙（地域スポーツ団体等）'!E28</f>
        <v>0</v>
      </c>
      <c r="M41" s="48">
        <f>'女子用紙（地域スポーツ団体等）'!F28</f>
        <v>0</v>
      </c>
      <c r="N41" s="48">
        <f>'女子用紙（地域スポーツ団体等）'!G28</f>
        <v>0</v>
      </c>
      <c r="O41" s="48" t="str">
        <f t="shared" si="10"/>
        <v>0</v>
      </c>
      <c r="P41" s="48">
        <f t="shared" si="2"/>
      </c>
      <c r="Q41" s="48">
        <f>'女子用紙（地域スポーツ団体等）'!H28</f>
        <v>0</v>
      </c>
      <c r="R41" s="48" t="e">
        <f t="shared" si="16"/>
        <v>#N/A</v>
      </c>
      <c r="S41" s="48">
        <f>'女子用紙（地域スポーツ団体等）'!I28</f>
        <v>0</v>
      </c>
      <c r="T41" s="48" t="str">
        <f t="shared" si="11"/>
        <v>0</v>
      </c>
      <c r="U41" s="48">
        <f t="shared" si="3"/>
      </c>
      <c r="V41" s="48">
        <f>'女子用紙（地域スポーツ団体等）'!J28</f>
        <v>0</v>
      </c>
      <c r="W41" s="48" t="e">
        <f t="shared" si="17"/>
        <v>#N/A</v>
      </c>
      <c r="X41" s="48">
        <f>'女子用紙（地域スポーツ団体等）'!K28</f>
        <v>0</v>
      </c>
      <c r="Y41" s="48">
        <f>'女子用紙（地域スポーツ団体等）'!L28</f>
        <v>0</v>
      </c>
      <c r="Z41" s="48">
        <f>'女子用紙（地域スポーツ団体等）'!$B$3</f>
        <v>0</v>
      </c>
    </row>
    <row r="42" spans="1:26" ht="13.5">
      <c r="A42" s="48" t="s">
        <v>23</v>
      </c>
      <c r="B42" s="48">
        <v>10</v>
      </c>
      <c r="C42" s="48">
        <f>'女子用紙（地域スポーツ団体等）'!B31</f>
        <v>0</v>
      </c>
      <c r="D42" s="48">
        <f>'女子用紙（地域スポーツ団体等）'!C31</f>
        <v>0</v>
      </c>
      <c r="E42" s="48">
        <f t="shared" si="12"/>
        <v>1</v>
      </c>
      <c r="F42" s="48">
        <f t="shared" si="13"/>
        <v>1</v>
      </c>
      <c r="G42" s="48">
        <f t="shared" si="14"/>
        <v>2</v>
      </c>
      <c r="H42" s="48" t="str">
        <f t="shared" si="15"/>
        <v>0　　0(0)</v>
      </c>
      <c r="I42" s="48">
        <f>'女子用紙（地域スポーツ団体等）'!B30</f>
        <v>0</v>
      </c>
      <c r="J42" s="48">
        <f>'女子用紙（地域スポーツ団体等）'!C30</f>
        <v>0</v>
      </c>
      <c r="K42" s="48" t="str">
        <f t="shared" si="1"/>
        <v>0　0</v>
      </c>
      <c r="L42" s="48">
        <f>'女子用紙（地域スポーツ団体等）'!E30</f>
        <v>0</v>
      </c>
      <c r="M42" s="48">
        <f>'女子用紙（地域スポーツ団体等）'!F30</f>
        <v>0</v>
      </c>
      <c r="N42" s="48">
        <f>'女子用紙（地域スポーツ団体等）'!G30</f>
        <v>0</v>
      </c>
      <c r="O42" s="48" t="str">
        <f t="shared" si="10"/>
        <v>0</v>
      </c>
      <c r="P42" s="48">
        <f t="shared" si="2"/>
      </c>
      <c r="Q42" s="48">
        <f>'女子用紙（地域スポーツ団体等）'!H30</f>
        <v>0</v>
      </c>
      <c r="R42" s="48" t="e">
        <f t="shared" si="16"/>
        <v>#N/A</v>
      </c>
      <c r="S42" s="48">
        <f>'女子用紙（地域スポーツ団体等）'!I30</f>
        <v>0</v>
      </c>
      <c r="T42" s="48" t="str">
        <f t="shared" si="11"/>
        <v>0</v>
      </c>
      <c r="U42" s="48">
        <f t="shared" si="3"/>
      </c>
      <c r="V42" s="48">
        <f>'女子用紙（地域スポーツ団体等）'!J30</f>
        <v>0</v>
      </c>
      <c r="W42" s="48" t="e">
        <f t="shared" si="17"/>
        <v>#N/A</v>
      </c>
      <c r="X42" s="48">
        <f>'女子用紙（地域スポーツ団体等）'!K30</f>
        <v>0</v>
      </c>
      <c r="Y42" s="48">
        <f>'女子用紙（地域スポーツ団体等）'!L30</f>
        <v>0</v>
      </c>
      <c r="Z42" s="48">
        <f>'女子用紙（地域スポーツ団体等）'!$B$3</f>
        <v>0</v>
      </c>
    </row>
    <row r="43" spans="1:26" ht="13.5">
      <c r="A43" s="48" t="s">
        <v>23</v>
      </c>
      <c r="B43" s="48">
        <v>11</v>
      </c>
      <c r="C43" s="48">
        <f>'女子用紙（地域スポーツ団体等）'!B33</f>
        <v>0</v>
      </c>
      <c r="D43" s="48">
        <f>'女子用紙（地域スポーツ団体等）'!C33</f>
        <v>0</v>
      </c>
      <c r="E43" s="48">
        <f t="shared" si="12"/>
        <v>1</v>
      </c>
      <c r="F43" s="48">
        <f t="shared" si="13"/>
        <v>1</v>
      </c>
      <c r="G43" s="48">
        <f t="shared" si="14"/>
        <v>2</v>
      </c>
      <c r="H43" s="48" t="str">
        <f t="shared" si="15"/>
        <v>0　　0(0)</v>
      </c>
      <c r="I43" s="48">
        <f>'女子用紙（地域スポーツ団体等）'!B32</f>
        <v>0</v>
      </c>
      <c r="J43" s="48">
        <f>'女子用紙（地域スポーツ団体等）'!C32</f>
        <v>0</v>
      </c>
      <c r="K43" s="48" t="str">
        <f t="shared" si="1"/>
        <v>0　0</v>
      </c>
      <c r="L43" s="48">
        <f>'女子用紙（地域スポーツ団体等）'!E32</f>
        <v>0</v>
      </c>
      <c r="M43" s="48">
        <f>'女子用紙（地域スポーツ団体等）'!F32</f>
        <v>0</v>
      </c>
      <c r="N43" s="48">
        <f>'女子用紙（地域スポーツ団体等）'!G32</f>
        <v>0</v>
      </c>
      <c r="O43" s="48" t="str">
        <f t="shared" si="10"/>
        <v>0</v>
      </c>
      <c r="P43" s="48">
        <f t="shared" si="2"/>
      </c>
      <c r="Q43" s="48">
        <f>'女子用紙（地域スポーツ団体等）'!H32</f>
        <v>0</v>
      </c>
      <c r="R43" s="48" t="e">
        <f t="shared" si="16"/>
        <v>#N/A</v>
      </c>
      <c r="S43" s="48">
        <f>'女子用紙（地域スポーツ団体等）'!I32</f>
        <v>0</v>
      </c>
      <c r="T43" s="48" t="str">
        <f t="shared" si="11"/>
        <v>0</v>
      </c>
      <c r="U43" s="48">
        <f t="shared" si="3"/>
      </c>
      <c r="V43" s="48">
        <f>'女子用紙（地域スポーツ団体等）'!J32</f>
        <v>0</v>
      </c>
      <c r="W43" s="48" t="e">
        <f t="shared" si="17"/>
        <v>#N/A</v>
      </c>
      <c r="X43" s="48">
        <f>'女子用紙（地域スポーツ団体等）'!K32</f>
        <v>0</v>
      </c>
      <c r="Y43" s="48">
        <f>'女子用紙（地域スポーツ団体等）'!L32</f>
        <v>0</v>
      </c>
      <c r="Z43" s="48">
        <f>'女子用紙（地域スポーツ団体等）'!$B$3</f>
        <v>0</v>
      </c>
    </row>
    <row r="44" spans="1:26" ht="13.5">
      <c r="A44" s="48" t="s">
        <v>23</v>
      </c>
      <c r="B44" s="48">
        <v>12</v>
      </c>
      <c r="C44" s="48">
        <f>'女子用紙（地域スポーツ団体等）'!B35</f>
        <v>0</v>
      </c>
      <c r="D44" s="48">
        <f>'女子用紙（地域スポーツ団体等）'!C35</f>
        <v>0</v>
      </c>
      <c r="E44" s="48">
        <f t="shared" si="12"/>
        <v>1</v>
      </c>
      <c r="F44" s="48">
        <f t="shared" si="13"/>
        <v>1</v>
      </c>
      <c r="G44" s="48">
        <f t="shared" si="14"/>
        <v>2</v>
      </c>
      <c r="H44" s="48" t="str">
        <f t="shared" si="15"/>
        <v>0　　0(0)</v>
      </c>
      <c r="I44" s="48">
        <f>'女子用紙（地域スポーツ団体等）'!B34</f>
        <v>0</v>
      </c>
      <c r="J44" s="48">
        <f>'女子用紙（地域スポーツ団体等）'!C34</f>
        <v>0</v>
      </c>
      <c r="K44" s="48" t="str">
        <f t="shared" si="1"/>
        <v>0　0</v>
      </c>
      <c r="L44" s="48">
        <f>'女子用紙（地域スポーツ団体等）'!E34</f>
        <v>0</v>
      </c>
      <c r="M44" s="48">
        <f>'女子用紙（地域スポーツ団体等）'!F34</f>
        <v>0</v>
      </c>
      <c r="N44" s="48">
        <f>'女子用紙（地域スポーツ団体等）'!G34</f>
        <v>0</v>
      </c>
      <c r="O44" s="48" t="str">
        <f t="shared" si="10"/>
        <v>0</v>
      </c>
      <c r="P44" s="48">
        <f t="shared" si="2"/>
      </c>
      <c r="Q44" s="48">
        <f>'女子用紙（地域スポーツ団体等）'!H34</f>
        <v>0</v>
      </c>
      <c r="R44" s="48" t="e">
        <f t="shared" si="16"/>
        <v>#N/A</v>
      </c>
      <c r="S44" s="48">
        <f>'女子用紙（地域スポーツ団体等）'!I34</f>
        <v>0</v>
      </c>
      <c r="T44" s="48" t="str">
        <f t="shared" si="11"/>
        <v>0</v>
      </c>
      <c r="U44" s="48">
        <f t="shared" si="3"/>
      </c>
      <c r="V44" s="48">
        <f>'女子用紙（地域スポーツ団体等）'!J34</f>
        <v>0</v>
      </c>
      <c r="W44" s="48" t="e">
        <f t="shared" si="17"/>
        <v>#N/A</v>
      </c>
      <c r="X44" s="48">
        <f>'女子用紙（地域スポーツ団体等）'!K34</f>
        <v>0</v>
      </c>
      <c r="Y44" s="48">
        <f>'女子用紙（地域スポーツ団体等）'!L34</f>
        <v>0</v>
      </c>
      <c r="Z44" s="48">
        <f>'女子用紙（地域スポーツ団体等）'!$B$3</f>
        <v>0</v>
      </c>
    </row>
    <row r="45" spans="1:26" ht="13.5">
      <c r="A45" s="48" t="s">
        <v>23</v>
      </c>
      <c r="B45" s="48">
        <v>13</v>
      </c>
      <c r="C45" s="48">
        <f>'女子用紙（地域スポーツ団体等）'!B37</f>
        <v>0</v>
      </c>
      <c r="D45" s="48">
        <f>'女子用紙（地域スポーツ団体等）'!C37</f>
        <v>0</v>
      </c>
      <c r="E45" s="48">
        <f t="shared" si="12"/>
        <v>1</v>
      </c>
      <c r="F45" s="48">
        <f t="shared" si="13"/>
        <v>1</v>
      </c>
      <c r="G45" s="48">
        <f t="shared" si="14"/>
        <v>2</v>
      </c>
      <c r="H45" s="48" t="str">
        <f t="shared" si="15"/>
        <v>0　　0(0)</v>
      </c>
      <c r="I45" s="48">
        <f>'女子用紙（地域スポーツ団体等）'!B36</f>
        <v>0</v>
      </c>
      <c r="J45" s="48">
        <f>'女子用紙（地域スポーツ団体等）'!C36</f>
        <v>0</v>
      </c>
      <c r="K45" s="48" t="str">
        <f t="shared" si="1"/>
        <v>0　0</v>
      </c>
      <c r="L45" s="48">
        <f>'女子用紙（地域スポーツ団体等）'!E36</f>
        <v>0</v>
      </c>
      <c r="M45" s="48">
        <f>'女子用紙（地域スポーツ団体等）'!F36</f>
        <v>0</v>
      </c>
      <c r="N45" s="48">
        <f>'女子用紙（地域スポーツ団体等）'!G36</f>
        <v>0</v>
      </c>
      <c r="O45" s="48" t="str">
        <f t="shared" si="10"/>
        <v>0</v>
      </c>
      <c r="P45" s="48">
        <f t="shared" si="2"/>
      </c>
      <c r="Q45" s="48">
        <f>'女子用紙（地域スポーツ団体等）'!H36</f>
        <v>0</v>
      </c>
      <c r="R45" s="48" t="e">
        <f t="shared" si="16"/>
        <v>#N/A</v>
      </c>
      <c r="S45" s="48">
        <f>'女子用紙（地域スポーツ団体等）'!I36</f>
        <v>0</v>
      </c>
      <c r="T45" s="48" t="str">
        <f t="shared" si="11"/>
        <v>0</v>
      </c>
      <c r="U45" s="48">
        <f t="shared" si="3"/>
      </c>
      <c r="V45" s="48">
        <f>'女子用紙（地域スポーツ団体等）'!J36</f>
        <v>0</v>
      </c>
      <c r="W45" s="48" t="e">
        <f t="shared" si="17"/>
        <v>#N/A</v>
      </c>
      <c r="X45" s="48">
        <f>'女子用紙（地域スポーツ団体等）'!K36</f>
        <v>0</v>
      </c>
      <c r="Y45" s="48">
        <f>'女子用紙（地域スポーツ団体等）'!L36</f>
        <v>0</v>
      </c>
      <c r="Z45" s="48">
        <f>'女子用紙（地域スポーツ団体等）'!$B$3</f>
        <v>0</v>
      </c>
    </row>
    <row r="46" spans="1:26" ht="13.5">
      <c r="A46" s="48" t="s">
        <v>23</v>
      </c>
      <c r="B46" s="48">
        <v>14</v>
      </c>
      <c r="C46" s="48">
        <f>'女子用紙（地域スポーツ団体等）'!B39</f>
        <v>0</v>
      </c>
      <c r="D46" s="48">
        <f>'女子用紙（地域スポーツ団体等）'!C39</f>
        <v>0</v>
      </c>
      <c r="E46" s="48">
        <f t="shared" si="12"/>
        <v>1</v>
      </c>
      <c r="F46" s="48">
        <f t="shared" si="13"/>
        <v>1</v>
      </c>
      <c r="G46" s="48">
        <f t="shared" si="14"/>
        <v>2</v>
      </c>
      <c r="H46" s="48" t="str">
        <f t="shared" si="15"/>
        <v>0　　0(0)</v>
      </c>
      <c r="I46" s="48">
        <f>'女子用紙（地域スポーツ団体等）'!B38</f>
        <v>0</v>
      </c>
      <c r="J46" s="48">
        <f>'女子用紙（地域スポーツ団体等）'!C38</f>
        <v>0</v>
      </c>
      <c r="K46" s="48" t="str">
        <f t="shared" si="1"/>
        <v>0　0</v>
      </c>
      <c r="L46" s="48">
        <f>'女子用紙（地域スポーツ団体等）'!E38</f>
        <v>0</v>
      </c>
      <c r="M46" s="48">
        <f>'女子用紙（地域スポーツ団体等）'!F38</f>
        <v>0</v>
      </c>
      <c r="N46" s="48">
        <f>'女子用紙（地域スポーツ団体等）'!G38</f>
        <v>0</v>
      </c>
      <c r="O46" s="48" t="str">
        <f t="shared" si="10"/>
        <v>0</v>
      </c>
      <c r="P46" s="48">
        <f t="shared" si="2"/>
      </c>
      <c r="Q46" s="48">
        <f>'女子用紙（地域スポーツ団体等）'!H38</f>
        <v>0</v>
      </c>
      <c r="R46" s="48" t="e">
        <f t="shared" si="16"/>
        <v>#N/A</v>
      </c>
      <c r="S46" s="48">
        <f>'女子用紙（地域スポーツ団体等）'!I38</f>
        <v>0</v>
      </c>
      <c r="T46" s="48" t="str">
        <f t="shared" si="11"/>
        <v>0</v>
      </c>
      <c r="U46" s="48">
        <f t="shared" si="3"/>
      </c>
      <c r="V46" s="48">
        <f>'女子用紙（地域スポーツ団体等）'!J38</f>
        <v>0</v>
      </c>
      <c r="W46" s="48" t="e">
        <f t="shared" si="17"/>
        <v>#N/A</v>
      </c>
      <c r="X46" s="48">
        <f>'女子用紙（地域スポーツ団体等）'!K38</f>
        <v>0</v>
      </c>
      <c r="Y46" s="48">
        <f>'女子用紙（地域スポーツ団体等）'!L38</f>
        <v>0</v>
      </c>
      <c r="Z46" s="48">
        <f>'女子用紙（地域スポーツ団体等）'!$B$3</f>
        <v>0</v>
      </c>
    </row>
    <row r="47" spans="1:26" ht="13.5">
      <c r="A47" s="48" t="s">
        <v>23</v>
      </c>
      <c r="B47" s="48">
        <v>15</v>
      </c>
      <c r="C47" s="48">
        <f>'女子用紙（地域スポーツ団体等）'!B41</f>
        <v>0</v>
      </c>
      <c r="D47" s="48">
        <f>'女子用紙（地域スポーツ団体等）'!C41</f>
        <v>0</v>
      </c>
      <c r="E47" s="48">
        <f t="shared" si="12"/>
        <v>1</v>
      </c>
      <c r="F47" s="48">
        <f t="shared" si="13"/>
        <v>1</v>
      </c>
      <c r="G47" s="48">
        <f t="shared" si="14"/>
        <v>2</v>
      </c>
      <c r="H47" s="48" t="str">
        <f t="shared" si="15"/>
        <v>0　　0(0)</v>
      </c>
      <c r="I47" s="48">
        <f>'女子用紙（地域スポーツ団体等）'!B40</f>
        <v>0</v>
      </c>
      <c r="J47" s="48">
        <f>'女子用紙（地域スポーツ団体等）'!C40</f>
        <v>0</v>
      </c>
      <c r="K47" s="48" t="str">
        <f t="shared" si="1"/>
        <v>0　0</v>
      </c>
      <c r="L47" s="48">
        <f>'女子用紙（地域スポーツ団体等）'!E40</f>
        <v>0</v>
      </c>
      <c r="M47" s="48">
        <f>'女子用紙（地域スポーツ団体等）'!F40</f>
        <v>0</v>
      </c>
      <c r="N47" s="48">
        <f>'女子用紙（地域スポーツ団体等）'!G40</f>
        <v>0</v>
      </c>
      <c r="O47" s="48" t="str">
        <f t="shared" si="10"/>
        <v>0</v>
      </c>
      <c r="P47" s="48">
        <f t="shared" si="2"/>
      </c>
      <c r="Q47" s="48">
        <f>'女子用紙（地域スポーツ団体等）'!H40</f>
        <v>0</v>
      </c>
      <c r="R47" s="48" t="e">
        <f t="shared" si="16"/>
        <v>#N/A</v>
      </c>
      <c r="S47" s="48">
        <f>'女子用紙（地域スポーツ団体等）'!I40</f>
        <v>0</v>
      </c>
      <c r="T47" s="48" t="str">
        <f t="shared" si="11"/>
        <v>0</v>
      </c>
      <c r="U47" s="48">
        <f t="shared" si="3"/>
      </c>
      <c r="V47" s="48">
        <f>'女子用紙（地域スポーツ団体等）'!J40</f>
        <v>0</v>
      </c>
      <c r="W47" s="48" t="e">
        <f t="shared" si="17"/>
        <v>#N/A</v>
      </c>
      <c r="X47" s="48">
        <f>'女子用紙（地域スポーツ団体等）'!K40</f>
        <v>0</v>
      </c>
      <c r="Y47" s="48">
        <f>'女子用紙（地域スポーツ団体等）'!L40</f>
        <v>0</v>
      </c>
      <c r="Z47" s="48">
        <f>'女子用紙（地域スポーツ団体等）'!$B$3</f>
        <v>0</v>
      </c>
    </row>
    <row r="48" spans="1:26" ht="13.5">
      <c r="A48" s="48" t="s">
        <v>23</v>
      </c>
      <c r="B48" s="48">
        <v>16</v>
      </c>
      <c r="C48" s="48">
        <f>'女子用紙（地域スポーツ団体等）'!B43</f>
        <v>0</v>
      </c>
      <c r="D48" s="48">
        <f>'女子用紙（地域スポーツ団体等）'!C43</f>
        <v>0</v>
      </c>
      <c r="E48" s="48">
        <f t="shared" si="12"/>
        <v>1</v>
      </c>
      <c r="F48" s="48">
        <f t="shared" si="13"/>
        <v>1</v>
      </c>
      <c r="G48" s="48">
        <f t="shared" si="14"/>
        <v>2</v>
      </c>
      <c r="H48" s="48" t="str">
        <f t="shared" si="15"/>
        <v>0　　0(0)</v>
      </c>
      <c r="I48" s="48">
        <f>'女子用紙（地域スポーツ団体等）'!B42</f>
        <v>0</v>
      </c>
      <c r="J48" s="48">
        <f>'女子用紙（地域スポーツ団体等）'!C42</f>
        <v>0</v>
      </c>
      <c r="K48" s="48" t="str">
        <f t="shared" si="1"/>
        <v>0　0</v>
      </c>
      <c r="L48" s="48">
        <f>'女子用紙（地域スポーツ団体等）'!E42</f>
        <v>0</v>
      </c>
      <c r="M48" s="48">
        <f>'女子用紙（地域スポーツ団体等）'!F42</f>
        <v>0</v>
      </c>
      <c r="N48" s="48">
        <f>'女子用紙（地域スポーツ団体等）'!G42</f>
        <v>0</v>
      </c>
      <c r="O48" s="48" t="str">
        <f t="shared" si="10"/>
        <v>0</v>
      </c>
      <c r="P48" s="48">
        <f t="shared" si="2"/>
      </c>
      <c r="Q48" s="48">
        <f>'女子用紙（地域スポーツ団体等）'!H42</f>
        <v>0</v>
      </c>
      <c r="R48" s="48" t="e">
        <f t="shared" si="16"/>
        <v>#N/A</v>
      </c>
      <c r="S48" s="48">
        <f>'女子用紙（地域スポーツ団体等）'!I42</f>
        <v>0</v>
      </c>
      <c r="T48" s="48" t="str">
        <f t="shared" si="11"/>
        <v>0</v>
      </c>
      <c r="U48" s="48">
        <f t="shared" si="3"/>
      </c>
      <c r="V48" s="48">
        <f>'女子用紙（地域スポーツ団体等）'!J42</f>
        <v>0</v>
      </c>
      <c r="W48" s="48" t="e">
        <f t="shared" si="17"/>
        <v>#N/A</v>
      </c>
      <c r="X48" s="48">
        <f>'女子用紙（地域スポーツ団体等）'!K42</f>
        <v>0</v>
      </c>
      <c r="Y48" s="48">
        <f>'女子用紙（地域スポーツ団体等）'!L42</f>
        <v>0</v>
      </c>
      <c r="Z48" s="48">
        <f>'女子用紙（地域スポーツ団体等）'!$B$3</f>
        <v>0</v>
      </c>
    </row>
    <row r="49" spans="1:26" ht="13.5">
      <c r="A49" s="48" t="s">
        <v>23</v>
      </c>
      <c r="B49" s="48">
        <v>17</v>
      </c>
      <c r="C49" s="48">
        <f>'女子用紙（地域スポーツ団体等）'!B45</f>
        <v>0</v>
      </c>
      <c r="D49" s="48">
        <f>'女子用紙（地域スポーツ団体等）'!C45</f>
        <v>0</v>
      </c>
      <c r="E49" s="48">
        <f t="shared" si="12"/>
        <v>1</v>
      </c>
      <c r="F49" s="48">
        <f t="shared" si="13"/>
        <v>1</v>
      </c>
      <c r="G49" s="48">
        <f t="shared" si="14"/>
        <v>2</v>
      </c>
      <c r="H49" s="48" t="str">
        <f t="shared" si="15"/>
        <v>0　　0(0)</v>
      </c>
      <c r="I49" s="48">
        <f>'女子用紙（地域スポーツ団体等）'!B44</f>
        <v>0</v>
      </c>
      <c r="J49" s="48">
        <f>'女子用紙（地域スポーツ団体等）'!C44</f>
        <v>0</v>
      </c>
      <c r="K49" s="48" t="str">
        <f t="shared" si="1"/>
        <v>0　0</v>
      </c>
      <c r="L49" s="48">
        <f>'女子用紙（地域スポーツ団体等）'!E44</f>
        <v>0</v>
      </c>
      <c r="M49" s="48">
        <f>'女子用紙（地域スポーツ団体等）'!F44</f>
        <v>0</v>
      </c>
      <c r="N49" s="48">
        <f>'女子用紙（地域スポーツ団体等）'!G44</f>
        <v>0</v>
      </c>
      <c r="O49" s="48" t="str">
        <f t="shared" si="10"/>
        <v>0</v>
      </c>
      <c r="P49" s="48">
        <f t="shared" si="2"/>
      </c>
      <c r="Q49" s="48">
        <f>'女子用紙（地域スポーツ団体等）'!H44</f>
        <v>0</v>
      </c>
      <c r="R49" s="48" t="e">
        <f t="shared" si="16"/>
        <v>#N/A</v>
      </c>
      <c r="S49" s="48">
        <f>'女子用紙（地域スポーツ団体等）'!I44</f>
        <v>0</v>
      </c>
      <c r="T49" s="48" t="str">
        <f t="shared" si="11"/>
        <v>0</v>
      </c>
      <c r="U49" s="48">
        <f t="shared" si="3"/>
      </c>
      <c r="V49" s="48">
        <f>'女子用紙（地域スポーツ団体等）'!J44</f>
        <v>0</v>
      </c>
      <c r="W49" s="48" t="e">
        <f t="shared" si="17"/>
        <v>#N/A</v>
      </c>
      <c r="X49" s="48">
        <f>'女子用紙（地域スポーツ団体等）'!K44</f>
        <v>0</v>
      </c>
      <c r="Y49" s="48">
        <f>'女子用紙（地域スポーツ団体等）'!L44</f>
        <v>0</v>
      </c>
      <c r="Z49" s="48">
        <f>'女子用紙（地域スポーツ団体等）'!$B$3</f>
        <v>0</v>
      </c>
    </row>
    <row r="50" spans="1:26" ht="13.5">
      <c r="A50" s="48" t="s">
        <v>23</v>
      </c>
      <c r="B50" s="48">
        <v>18</v>
      </c>
      <c r="C50" s="48">
        <f>'女子用紙（地域スポーツ団体等）'!B47</f>
        <v>0</v>
      </c>
      <c r="D50" s="48">
        <f>'女子用紙（地域スポーツ団体等）'!C47</f>
        <v>0</v>
      </c>
      <c r="E50" s="48">
        <f t="shared" si="12"/>
        <v>1</v>
      </c>
      <c r="F50" s="48">
        <f t="shared" si="13"/>
        <v>1</v>
      </c>
      <c r="G50" s="48">
        <f t="shared" si="14"/>
        <v>2</v>
      </c>
      <c r="H50" s="48" t="str">
        <f t="shared" si="15"/>
        <v>0　　0(0)</v>
      </c>
      <c r="I50" s="48">
        <f>'女子用紙（地域スポーツ団体等）'!B46</f>
        <v>0</v>
      </c>
      <c r="J50" s="48">
        <f>'女子用紙（地域スポーツ団体等）'!C46</f>
        <v>0</v>
      </c>
      <c r="K50" s="48" t="str">
        <f t="shared" si="1"/>
        <v>0　0</v>
      </c>
      <c r="L50" s="48">
        <f>'女子用紙（地域スポーツ団体等）'!E46</f>
        <v>0</v>
      </c>
      <c r="M50" s="48">
        <f>'女子用紙（地域スポーツ団体等）'!F46</f>
        <v>0</v>
      </c>
      <c r="N50" s="48">
        <f>'女子用紙（地域スポーツ団体等）'!G46</f>
        <v>0</v>
      </c>
      <c r="O50" s="48" t="str">
        <f t="shared" si="10"/>
        <v>0</v>
      </c>
      <c r="P50" s="48">
        <f t="shared" si="2"/>
      </c>
      <c r="Q50" s="48">
        <f>'女子用紙（地域スポーツ団体等）'!H46</f>
        <v>0</v>
      </c>
      <c r="R50" s="48" t="e">
        <f t="shared" si="16"/>
        <v>#N/A</v>
      </c>
      <c r="S50" s="48">
        <f>'女子用紙（地域スポーツ団体等）'!I46</f>
        <v>0</v>
      </c>
      <c r="T50" s="48" t="str">
        <f t="shared" si="11"/>
        <v>0</v>
      </c>
      <c r="U50" s="48">
        <f t="shared" si="3"/>
      </c>
      <c r="V50" s="48">
        <f>'女子用紙（地域スポーツ団体等）'!J46</f>
        <v>0</v>
      </c>
      <c r="W50" s="48" t="e">
        <f t="shared" si="17"/>
        <v>#N/A</v>
      </c>
      <c r="X50" s="48">
        <f>'女子用紙（地域スポーツ団体等）'!K46</f>
        <v>0</v>
      </c>
      <c r="Y50" s="48">
        <f>'女子用紙（地域スポーツ団体等）'!L46</f>
        <v>0</v>
      </c>
      <c r="Z50" s="48">
        <f>'女子用紙（地域スポーツ団体等）'!$B$3</f>
        <v>0</v>
      </c>
    </row>
    <row r="51" spans="1:26" ht="13.5">
      <c r="A51" s="48" t="s">
        <v>23</v>
      </c>
      <c r="B51" s="48">
        <v>19</v>
      </c>
      <c r="C51" s="48">
        <f>'女子用紙（地域スポーツ団体等）'!B49</f>
        <v>0</v>
      </c>
      <c r="D51" s="48">
        <f>'女子用紙（地域スポーツ団体等）'!C49</f>
        <v>0</v>
      </c>
      <c r="E51" s="48">
        <f t="shared" si="12"/>
        <v>1</v>
      </c>
      <c r="F51" s="48">
        <f t="shared" si="13"/>
        <v>1</v>
      </c>
      <c r="G51" s="48">
        <f t="shared" si="14"/>
        <v>2</v>
      </c>
      <c r="H51" s="48" t="str">
        <f t="shared" si="15"/>
        <v>0　　0(0)</v>
      </c>
      <c r="I51" s="48">
        <f>'女子用紙（地域スポーツ団体等）'!B48</f>
        <v>0</v>
      </c>
      <c r="J51" s="48">
        <f>'女子用紙（地域スポーツ団体等）'!C48</f>
        <v>0</v>
      </c>
      <c r="K51" s="48" t="str">
        <f t="shared" si="1"/>
        <v>0　0</v>
      </c>
      <c r="L51" s="48">
        <f>'女子用紙（地域スポーツ団体等）'!E48</f>
        <v>0</v>
      </c>
      <c r="M51" s="48">
        <f>'女子用紙（地域スポーツ団体等）'!F48</f>
        <v>0</v>
      </c>
      <c r="N51" s="48">
        <f>'女子用紙（地域スポーツ団体等）'!G48</f>
        <v>0</v>
      </c>
      <c r="O51" s="48" t="str">
        <f t="shared" si="10"/>
        <v>0</v>
      </c>
      <c r="P51" s="48">
        <f t="shared" si="2"/>
      </c>
      <c r="Q51" s="48">
        <f>'女子用紙（地域スポーツ団体等）'!H48</f>
        <v>0</v>
      </c>
      <c r="R51" s="48" t="e">
        <f t="shared" si="16"/>
        <v>#N/A</v>
      </c>
      <c r="S51" s="48">
        <f>'女子用紙（地域スポーツ団体等）'!I48</f>
        <v>0</v>
      </c>
      <c r="T51" s="48" t="str">
        <f t="shared" si="11"/>
        <v>0</v>
      </c>
      <c r="U51" s="48">
        <f t="shared" si="3"/>
      </c>
      <c r="V51" s="48">
        <f>'女子用紙（地域スポーツ団体等）'!J48</f>
        <v>0</v>
      </c>
      <c r="W51" s="48" t="e">
        <f t="shared" si="17"/>
        <v>#N/A</v>
      </c>
      <c r="X51" s="48">
        <f>'女子用紙（地域スポーツ団体等）'!K48</f>
        <v>0</v>
      </c>
      <c r="Y51" s="48">
        <f>'女子用紙（地域スポーツ団体等）'!L48</f>
        <v>0</v>
      </c>
      <c r="Z51" s="48">
        <f>'女子用紙（地域スポーツ団体等）'!$B$3</f>
        <v>0</v>
      </c>
    </row>
    <row r="52" spans="1:26" ht="13.5">
      <c r="A52" s="48" t="s">
        <v>23</v>
      </c>
      <c r="B52" s="48">
        <v>20</v>
      </c>
      <c r="C52" s="48">
        <f>'女子用紙（地域スポーツ団体等）'!B51</f>
        <v>0</v>
      </c>
      <c r="D52" s="48">
        <f>'女子用紙（地域スポーツ団体等）'!C51</f>
        <v>0</v>
      </c>
      <c r="E52" s="48">
        <f t="shared" si="12"/>
        <v>1</v>
      </c>
      <c r="F52" s="48">
        <f t="shared" si="13"/>
        <v>1</v>
      </c>
      <c r="G52" s="48">
        <f t="shared" si="14"/>
        <v>2</v>
      </c>
      <c r="H52" s="48" t="str">
        <f t="shared" si="15"/>
        <v>0　　0(0)</v>
      </c>
      <c r="I52" s="48">
        <f>'女子用紙（地域スポーツ団体等）'!B50</f>
        <v>0</v>
      </c>
      <c r="J52" s="48">
        <f>'女子用紙（地域スポーツ団体等）'!C50</f>
        <v>0</v>
      </c>
      <c r="K52" s="48" t="str">
        <f t="shared" si="1"/>
        <v>0　0</v>
      </c>
      <c r="L52" s="48">
        <f>'女子用紙（地域スポーツ団体等）'!E50</f>
        <v>0</v>
      </c>
      <c r="M52" s="48">
        <f>'女子用紙（地域スポーツ団体等）'!F50</f>
        <v>0</v>
      </c>
      <c r="N52" s="48">
        <f>'女子用紙（地域スポーツ団体等）'!G50</f>
        <v>0</v>
      </c>
      <c r="O52" s="48" t="str">
        <f t="shared" si="10"/>
        <v>0</v>
      </c>
      <c r="P52" s="48">
        <f t="shared" si="2"/>
      </c>
      <c r="Q52" s="48">
        <f>'女子用紙（地域スポーツ団体等）'!H50</f>
        <v>0</v>
      </c>
      <c r="R52" s="48" t="e">
        <f t="shared" si="16"/>
        <v>#N/A</v>
      </c>
      <c r="S52" s="48">
        <f>'女子用紙（地域スポーツ団体等）'!I50</f>
        <v>0</v>
      </c>
      <c r="T52" s="48" t="str">
        <f t="shared" si="11"/>
        <v>0</v>
      </c>
      <c r="U52" s="48">
        <f t="shared" si="3"/>
      </c>
      <c r="V52" s="48">
        <f>'女子用紙（地域スポーツ団体等）'!J50</f>
        <v>0</v>
      </c>
      <c r="W52" s="48" t="e">
        <f t="shared" si="17"/>
        <v>#N/A</v>
      </c>
      <c r="X52" s="48">
        <f>'女子用紙（地域スポーツ団体等）'!K50</f>
        <v>0</v>
      </c>
      <c r="Y52" s="48">
        <f>'女子用紙（地域スポーツ団体等）'!L50</f>
        <v>0</v>
      </c>
      <c r="Z52" s="48">
        <f>'女子用紙（地域スポーツ団体等）'!$B$3</f>
        <v>0</v>
      </c>
    </row>
    <row r="53" spans="1:26" ht="14.25" customHeight="1">
      <c r="A53" s="48" t="s">
        <v>23</v>
      </c>
      <c r="B53" s="48">
        <v>21</v>
      </c>
      <c r="C53" s="48">
        <f>'女子用紙（地域スポーツ団体等）'!B53</f>
        <v>0</v>
      </c>
      <c r="D53" s="48">
        <f>'女子用紙（地域スポーツ団体等）'!C53</f>
        <v>0</v>
      </c>
      <c r="E53" s="48">
        <f t="shared" si="12"/>
        <v>1</v>
      </c>
      <c r="F53" s="48">
        <f t="shared" si="13"/>
        <v>1</v>
      </c>
      <c r="G53" s="48">
        <f t="shared" si="14"/>
        <v>2</v>
      </c>
      <c r="H53" s="48" t="str">
        <f t="shared" si="15"/>
        <v>0　　0(0)</v>
      </c>
      <c r="I53" s="48">
        <f>'女子用紙（地域スポーツ団体等）'!B52</f>
        <v>0</v>
      </c>
      <c r="J53" s="48">
        <f>'女子用紙（地域スポーツ団体等）'!C52</f>
        <v>0</v>
      </c>
      <c r="K53" s="48" t="str">
        <f t="shared" si="1"/>
        <v>0　0</v>
      </c>
      <c r="L53" s="48">
        <f>'女子用紙（地域スポーツ団体等）'!E52</f>
        <v>0</v>
      </c>
      <c r="M53" s="48">
        <f>'女子用紙（地域スポーツ団体等）'!F52</f>
        <v>0</v>
      </c>
      <c r="N53" s="48">
        <f>'女子用紙（地域スポーツ団体等）'!G52</f>
        <v>0</v>
      </c>
      <c r="O53" s="48" t="str">
        <f t="shared" si="10"/>
        <v>0</v>
      </c>
      <c r="P53" s="48">
        <f t="shared" si="2"/>
      </c>
      <c r="Q53" s="48">
        <f>'女子用紙（地域スポーツ団体等）'!H52</f>
        <v>0</v>
      </c>
      <c r="R53" s="48" t="e">
        <f t="shared" si="16"/>
        <v>#N/A</v>
      </c>
      <c r="S53" s="48">
        <f>'女子用紙（地域スポーツ団体等）'!I52</f>
        <v>0</v>
      </c>
      <c r="T53" s="48" t="str">
        <f t="shared" si="11"/>
        <v>0</v>
      </c>
      <c r="U53" s="48">
        <f t="shared" si="3"/>
      </c>
      <c r="V53" s="48">
        <f>'女子用紙（地域スポーツ団体等）'!J52</f>
        <v>0</v>
      </c>
      <c r="W53" s="48" t="e">
        <f t="shared" si="17"/>
        <v>#N/A</v>
      </c>
      <c r="X53" s="48">
        <f>'女子用紙（地域スポーツ団体等）'!K52</f>
        <v>0</v>
      </c>
      <c r="Y53" s="48">
        <f>'女子用紙（地域スポーツ団体等）'!L52</f>
        <v>0</v>
      </c>
      <c r="Z53" s="48">
        <f>'女子用紙（地域スポーツ団体等）'!$B$3</f>
        <v>0</v>
      </c>
    </row>
    <row r="54" spans="1:26" ht="13.5">
      <c r="A54" s="48" t="s">
        <v>23</v>
      </c>
      <c r="B54" s="48">
        <v>22</v>
      </c>
      <c r="C54" s="48">
        <f>'女子用紙（地域スポーツ団体等）'!B55</f>
        <v>0</v>
      </c>
      <c r="D54" s="48">
        <f>'女子用紙（地域スポーツ団体等）'!C55</f>
        <v>0</v>
      </c>
      <c r="E54" s="48">
        <f t="shared" si="12"/>
        <v>1</v>
      </c>
      <c r="F54" s="48">
        <f t="shared" si="13"/>
        <v>1</v>
      </c>
      <c r="G54" s="48">
        <f t="shared" si="14"/>
        <v>2</v>
      </c>
      <c r="H54" s="48" t="str">
        <f t="shared" si="15"/>
        <v>0　　0(0)</v>
      </c>
      <c r="I54" s="48">
        <f>'女子用紙（地域スポーツ団体等）'!B54</f>
        <v>0</v>
      </c>
      <c r="J54" s="48">
        <f>'女子用紙（地域スポーツ団体等）'!C54</f>
        <v>0</v>
      </c>
      <c r="K54" s="48" t="str">
        <f t="shared" si="1"/>
        <v>0　0</v>
      </c>
      <c r="L54" s="48">
        <f>'女子用紙（地域スポーツ団体等）'!E54</f>
        <v>0</v>
      </c>
      <c r="M54" s="48">
        <f>'女子用紙（地域スポーツ団体等）'!F54</f>
        <v>0</v>
      </c>
      <c r="N54" s="48">
        <f>'女子用紙（地域スポーツ団体等）'!G54</f>
        <v>0</v>
      </c>
      <c r="O54" s="48" t="str">
        <f t="shared" si="10"/>
        <v>0</v>
      </c>
      <c r="P54" s="48">
        <f t="shared" si="2"/>
      </c>
      <c r="Q54" s="48">
        <f>'女子用紙（地域スポーツ団体等）'!H54</f>
        <v>0</v>
      </c>
      <c r="R54" s="48" t="e">
        <f t="shared" si="16"/>
        <v>#N/A</v>
      </c>
      <c r="S54" s="48">
        <f>'女子用紙（地域スポーツ団体等）'!I54</f>
        <v>0</v>
      </c>
      <c r="T54" s="48" t="str">
        <f t="shared" si="11"/>
        <v>0</v>
      </c>
      <c r="U54" s="48">
        <f t="shared" si="3"/>
      </c>
      <c r="V54" s="48">
        <f>'女子用紙（地域スポーツ団体等）'!J54</f>
        <v>0</v>
      </c>
      <c r="W54" s="48" t="e">
        <f t="shared" si="17"/>
        <v>#N/A</v>
      </c>
      <c r="X54" s="48">
        <f>'女子用紙（地域スポーツ団体等）'!K54</f>
        <v>0</v>
      </c>
      <c r="Y54" s="48">
        <f>'女子用紙（地域スポーツ団体等）'!L54</f>
        <v>0</v>
      </c>
      <c r="Z54" s="48">
        <f>'女子用紙（地域スポーツ団体等）'!$B$3</f>
        <v>0</v>
      </c>
    </row>
    <row r="55" spans="1:26" ht="13.5">
      <c r="A55" s="48" t="s">
        <v>23</v>
      </c>
      <c r="B55" s="48">
        <v>23</v>
      </c>
      <c r="C55" s="48">
        <f>'女子用紙（地域スポーツ団体等）'!B57</f>
        <v>0</v>
      </c>
      <c r="D55" s="48">
        <f>'女子用紙（地域スポーツ団体等）'!C57</f>
        <v>0</v>
      </c>
      <c r="E55" s="48">
        <f t="shared" si="12"/>
        <v>1</v>
      </c>
      <c r="F55" s="48">
        <f t="shared" si="13"/>
        <v>1</v>
      </c>
      <c r="G55" s="48">
        <f t="shared" si="14"/>
        <v>2</v>
      </c>
      <c r="H55" s="48" t="str">
        <f t="shared" si="15"/>
        <v>0　　0(0)</v>
      </c>
      <c r="I55" s="48">
        <f>'女子用紙（地域スポーツ団体等）'!B56</f>
        <v>0</v>
      </c>
      <c r="J55" s="48">
        <f>'女子用紙（地域スポーツ団体等）'!C56</f>
        <v>0</v>
      </c>
      <c r="K55" s="48" t="str">
        <f t="shared" si="1"/>
        <v>0　0</v>
      </c>
      <c r="L55" s="48">
        <f>'女子用紙（地域スポーツ団体等）'!E56</f>
        <v>0</v>
      </c>
      <c r="M55" s="48">
        <f>'女子用紙（地域スポーツ団体等）'!F56</f>
        <v>0</v>
      </c>
      <c r="N55" s="48">
        <f>'女子用紙（地域スポーツ団体等）'!G56</f>
        <v>0</v>
      </c>
      <c r="O55" s="48" t="str">
        <f t="shared" si="10"/>
        <v>0</v>
      </c>
      <c r="P55" s="48">
        <f t="shared" si="2"/>
      </c>
      <c r="Q55" s="48">
        <f>'女子用紙（地域スポーツ団体等）'!H56</f>
        <v>0</v>
      </c>
      <c r="R55" s="48" t="e">
        <f t="shared" si="16"/>
        <v>#N/A</v>
      </c>
      <c r="S55" s="48">
        <f>'女子用紙（地域スポーツ団体等）'!I56</f>
        <v>0</v>
      </c>
      <c r="T55" s="48" t="str">
        <f t="shared" si="11"/>
        <v>0</v>
      </c>
      <c r="U55" s="48">
        <f t="shared" si="3"/>
      </c>
      <c r="V55" s="48">
        <f>'女子用紙（地域スポーツ団体等）'!J56</f>
        <v>0</v>
      </c>
      <c r="W55" s="48" t="e">
        <f t="shared" si="17"/>
        <v>#N/A</v>
      </c>
      <c r="X55" s="48">
        <f>'女子用紙（地域スポーツ団体等）'!K56</f>
        <v>0</v>
      </c>
      <c r="Y55" s="48">
        <f>'女子用紙（地域スポーツ団体等）'!L56</f>
        <v>0</v>
      </c>
      <c r="Z55" s="48">
        <f>'女子用紙（地域スポーツ団体等）'!$B$3</f>
        <v>0</v>
      </c>
    </row>
    <row r="56" spans="1:26" ht="13.5">
      <c r="A56" s="48" t="s">
        <v>23</v>
      </c>
      <c r="B56" s="48">
        <v>24</v>
      </c>
      <c r="C56" s="48">
        <f>'女子用紙（地域スポーツ団体等）'!B59</f>
        <v>0</v>
      </c>
      <c r="D56" s="48">
        <f>'女子用紙（地域スポーツ団体等）'!C59</f>
        <v>0</v>
      </c>
      <c r="E56" s="48">
        <f t="shared" si="12"/>
        <v>1</v>
      </c>
      <c r="F56" s="48">
        <f t="shared" si="13"/>
        <v>1</v>
      </c>
      <c r="G56" s="48">
        <f t="shared" si="14"/>
        <v>2</v>
      </c>
      <c r="H56" s="48" t="str">
        <f t="shared" si="15"/>
        <v>0　　0(0)</v>
      </c>
      <c r="I56" s="48">
        <f>'女子用紙（地域スポーツ団体等）'!B58</f>
        <v>0</v>
      </c>
      <c r="J56" s="48">
        <f>'女子用紙（地域スポーツ団体等）'!C58</f>
        <v>0</v>
      </c>
      <c r="K56" s="48" t="str">
        <f t="shared" si="1"/>
        <v>0　0</v>
      </c>
      <c r="L56" s="48">
        <f>'女子用紙（地域スポーツ団体等）'!E58</f>
        <v>0</v>
      </c>
      <c r="M56" s="48">
        <f>'女子用紙（地域スポーツ団体等）'!F58</f>
        <v>0</v>
      </c>
      <c r="N56" s="48">
        <f>'女子用紙（地域スポーツ団体等）'!G58</f>
        <v>0</v>
      </c>
      <c r="O56" s="48" t="str">
        <f t="shared" si="10"/>
        <v>0</v>
      </c>
      <c r="P56" s="48">
        <f t="shared" si="2"/>
      </c>
      <c r="Q56" s="48">
        <f>'女子用紙（地域スポーツ団体等）'!H58</f>
        <v>0</v>
      </c>
      <c r="R56" s="48" t="e">
        <f t="shared" si="16"/>
        <v>#N/A</v>
      </c>
      <c r="S56" s="48">
        <f>'女子用紙（地域スポーツ団体等）'!I58</f>
        <v>0</v>
      </c>
      <c r="T56" s="48" t="str">
        <f t="shared" si="11"/>
        <v>0</v>
      </c>
      <c r="U56" s="48">
        <f t="shared" si="3"/>
      </c>
      <c r="V56" s="48">
        <f>'女子用紙（地域スポーツ団体等）'!J58</f>
        <v>0</v>
      </c>
      <c r="W56" s="48" t="e">
        <f t="shared" si="17"/>
        <v>#N/A</v>
      </c>
      <c r="X56" s="48">
        <f>'女子用紙（地域スポーツ団体等）'!K58</f>
        <v>0</v>
      </c>
      <c r="Y56" s="48">
        <f>'女子用紙（地域スポーツ団体等）'!L58</f>
        <v>0</v>
      </c>
      <c r="Z56" s="48">
        <f>'女子用紙（地域スポーツ団体等）'!$B$3</f>
        <v>0</v>
      </c>
    </row>
    <row r="57" spans="1:26" ht="13.5">
      <c r="A57" s="48" t="s">
        <v>23</v>
      </c>
      <c r="B57" s="48">
        <v>25</v>
      </c>
      <c r="C57" s="48">
        <f>'女子用紙（地域スポーツ団体等）'!B61</f>
        <v>0</v>
      </c>
      <c r="D57" s="48">
        <f>'女子用紙（地域スポーツ団体等）'!C61</f>
        <v>0</v>
      </c>
      <c r="E57" s="48">
        <f t="shared" si="12"/>
        <v>1</v>
      </c>
      <c r="F57" s="48">
        <f t="shared" si="13"/>
        <v>1</v>
      </c>
      <c r="G57" s="48">
        <f t="shared" si="14"/>
        <v>2</v>
      </c>
      <c r="H57" s="48" t="str">
        <f t="shared" si="15"/>
        <v>0　　0(0)</v>
      </c>
      <c r="I57" s="48">
        <f>'女子用紙（地域スポーツ団体等）'!B60</f>
        <v>0</v>
      </c>
      <c r="J57" s="48">
        <f>'女子用紙（地域スポーツ団体等）'!C60</f>
        <v>0</v>
      </c>
      <c r="K57" s="48" t="str">
        <f t="shared" si="1"/>
        <v>0　0</v>
      </c>
      <c r="L57" s="48">
        <f>'女子用紙（地域スポーツ団体等）'!E60</f>
        <v>0</v>
      </c>
      <c r="M57" s="48">
        <f>'女子用紙（地域スポーツ団体等）'!F60</f>
        <v>0</v>
      </c>
      <c r="N57" s="48">
        <f>'女子用紙（地域スポーツ団体等）'!G60</f>
        <v>0</v>
      </c>
      <c r="O57" s="48" t="str">
        <f t="shared" si="10"/>
        <v>0</v>
      </c>
      <c r="P57" s="48">
        <f t="shared" si="2"/>
      </c>
      <c r="Q57" s="48">
        <f>'女子用紙（地域スポーツ団体等）'!H60</f>
        <v>0</v>
      </c>
      <c r="R57" s="48" t="e">
        <f t="shared" si="16"/>
        <v>#N/A</v>
      </c>
      <c r="S57" s="48">
        <f>'女子用紙（地域スポーツ団体等）'!I60</f>
        <v>0</v>
      </c>
      <c r="T57" s="48" t="str">
        <f t="shared" si="11"/>
        <v>0</v>
      </c>
      <c r="U57" s="48">
        <f t="shared" si="3"/>
      </c>
      <c r="V57" s="48">
        <f>'女子用紙（地域スポーツ団体等）'!J60</f>
        <v>0</v>
      </c>
      <c r="W57" s="48" t="e">
        <f t="shared" si="17"/>
        <v>#N/A</v>
      </c>
      <c r="X57" s="48">
        <f>'女子用紙（地域スポーツ団体等）'!K60</f>
        <v>0</v>
      </c>
      <c r="Y57" s="48">
        <f>'女子用紙（地域スポーツ団体等）'!L60</f>
        <v>0</v>
      </c>
      <c r="Z57" s="48">
        <f>'女子用紙（地域スポーツ団体等）'!$B$3</f>
        <v>0</v>
      </c>
    </row>
    <row r="58" spans="1:26" ht="13.5">
      <c r="A58" s="48" t="s">
        <v>23</v>
      </c>
      <c r="B58" s="48">
        <v>26</v>
      </c>
      <c r="C58" s="48">
        <f>'女子用紙（地域スポーツ団体等）'!B63</f>
        <v>0</v>
      </c>
      <c r="D58" s="48">
        <f>'女子用紙（地域スポーツ団体等）'!C63</f>
        <v>0</v>
      </c>
      <c r="E58" s="48">
        <f t="shared" si="12"/>
        <v>1</v>
      </c>
      <c r="F58" s="48">
        <f t="shared" si="13"/>
        <v>1</v>
      </c>
      <c r="G58" s="48">
        <f t="shared" si="14"/>
        <v>2</v>
      </c>
      <c r="H58" s="48" t="str">
        <f t="shared" si="15"/>
        <v>0　　0(0)</v>
      </c>
      <c r="I58" s="48">
        <f>'女子用紙（地域スポーツ団体等）'!B62</f>
        <v>0</v>
      </c>
      <c r="J58" s="48">
        <f>'女子用紙（地域スポーツ団体等）'!C62</f>
        <v>0</v>
      </c>
      <c r="K58" s="48" t="str">
        <f t="shared" si="1"/>
        <v>0　0</v>
      </c>
      <c r="L58" s="48">
        <f>'女子用紙（地域スポーツ団体等）'!E62</f>
        <v>0</v>
      </c>
      <c r="M58" s="48">
        <f>'女子用紙（地域スポーツ団体等）'!F62</f>
        <v>0</v>
      </c>
      <c r="N58" s="48">
        <f>'女子用紙（地域スポーツ団体等）'!G62</f>
        <v>0</v>
      </c>
      <c r="O58" s="48" t="str">
        <f t="shared" si="10"/>
        <v>0</v>
      </c>
      <c r="P58" s="48">
        <f t="shared" si="2"/>
      </c>
      <c r="Q58" s="48">
        <f>'女子用紙（地域スポーツ団体等）'!H62</f>
        <v>0</v>
      </c>
      <c r="R58" s="48" t="e">
        <f t="shared" si="16"/>
        <v>#N/A</v>
      </c>
      <c r="S58" s="48">
        <f>'女子用紙（地域スポーツ団体等）'!I62</f>
        <v>0</v>
      </c>
      <c r="T58" s="48" t="str">
        <f t="shared" si="11"/>
        <v>0</v>
      </c>
      <c r="U58" s="48">
        <f t="shared" si="3"/>
      </c>
      <c r="V58" s="48">
        <f>'女子用紙（地域スポーツ団体等）'!J62</f>
        <v>0</v>
      </c>
      <c r="W58" s="48" t="e">
        <f t="shared" si="17"/>
        <v>#N/A</v>
      </c>
      <c r="X58" s="48">
        <f>'女子用紙（地域スポーツ団体等）'!K62</f>
        <v>0</v>
      </c>
      <c r="Y58" s="48">
        <f>'女子用紙（地域スポーツ団体等）'!L62</f>
        <v>0</v>
      </c>
      <c r="Z58" s="48">
        <f>'女子用紙（地域スポーツ団体等）'!$B$3</f>
        <v>0</v>
      </c>
    </row>
    <row r="59" spans="1:26" ht="13.5">
      <c r="A59" s="48" t="s">
        <v>23</v>
      </c>
      <c r="B59" s="48">
        <v>27</v>
      </c>
      <c r="C59" s="48">
        <f>'女子用紙（地域スポーツ団体等）'!B65</f>
        <v>0</v>
      </c>
      <c r="D59" s="48">
        <f>'女子用紙（地域スポーツ団体等）'!C65</f>
        <v>0</v>
      </c>
      <c r="E59" s="48">
        <f t="shared" si="12"/>
        <v>1</v>
      </c>
      <c r="F59" s="48">
        <f t="shared" si="13"/>
        <v>1</v>
      </c>
      <c r="G59" s="48">
        <f t="shared" si="14"/>
        <v>2</v>
      </c>
      <c r="H59" s="48" t="str">
        <f t="shared" si="15"/>
        <v>0　　0(0)</v>
      </c>
      <c r="I59" s="48">
        <f>'女子用紙（地域スポーツ団体等）'!B64</f>
        <v>0</v>
      </c>
      <c r="J59" s="48">
        <f>'女子用紙（地域スポーツ団体等）'!C64</f>
        <v>0</v>
      </c>
      <c r="K59" s="48" t="str">
        <f t="shared" si="1"/>
        <v>0　0</v>
      </c>
      <c r="L59" s="48">
        <f>'女子用紙（地域スポーツ団体等）'!E64</f>
        <v>0</v>
      </c>
      <c r="M59" s="48">
        <f>'女子用紙（地域スポーツ団体等）'!F64</f>
        <v>0</v>
      </c>
      <c r="N59" s="48">
        <f>'女子用紙（地域スポーツ団体等）'!G64</f>
        <v>0</v>
      </c>
      <c r="O59" s="48" t="str">
        <f t="shared" si="10"/>
        <v>0</v>
      </c>
      <c r="P59" s="48">
        <f t="shared" si="2"/>
      </c>
      <c r="Q59" s="48">
        <f>'女子用紙（地域スポーツ団体等）'!H64</f>
        <v>0</v>
      </c>
      <c r="R59" s="48" t="e">
        <f t="shared" si="16"/>
        <v>#N/A</v>
      </c>
      <c r="S59" s="48">
        <f>'女子用紙（地域スポーツ団体等）'!I64</f>
        <v>0</v>
      </c>
      <c r="T59" s="48" t="str">
        <f t="shared" si="11"/>
        <v>0</v>
      </c>
      <c r="U59" s="48">
        <f t="shared" si="3"/>
      </c>
      <c r="V59" s="48">
        <f>'女子用紙（地域スポーツ団体等）'!J64</f>
        <v>0</v>
      </c>
      <c r="W59" s="48" t="e">
        <f t="shared" si="17"/>
        <v>#N/A</v>
      </c>
      <c r="X59" s="48">
        <f>'女子用紙（地域スポーツ団体等）'!K64</f>
        <v>0</v>
      </c>
      <c r="Y59" s="48">
        <f>'女子用紙（地域スポーツ団体等）'!L64</f>
        <v>0</v>
      </c>
      <c r="Z59" s="48">
        <f>'女子用紙（地域スポーツ団体等）'!$B$3</f>
        <v>0</v>
      </c>
    </row>
    <row r="60" spans="1:26" ht="13.5">
      <c r="A60" s="48" t="s">
        <v>23</v>
      </c>
      <c r="B60" s="48">
        <v>28</v>
      </c>
      <c r="C60" s="48">
        <f>'女子用紙（地域スポーツ団体等）'!B67</f>
        <v>0</v>
      </c>
      <c r="D60" s="48">
        <f>'女子用紙（地域スポーツ団体等）'!C67</f>
        <v>0</v>
      </c>
      <c r="E60" s="48">
        <f t="shared" si="12"/>
        <v>1</v>
      </c>
      <c r="F60" s="48">
        <f t="shared" si="13"/>
        <v>1</v>
      </c>
      <c r="G60" s="48">
        <f t="shared" si="14"/>
        <v>2</v>
      </c>
      <c r="H60" s="48" t="str">
        <f t="shared" si="15"/>
        <v>0　　0(0)</v>
      </c>
      <c r="I60" s="48">
        <f>'女子用紙（地域スポーツ団体等）'!B66</f>
        <v>0</v>
      </c>
      <c r="J60" s="48">
        <f>'女子用紙（地域スポーツ団体等）'!C66</f>
        <v>0</v>
      </c>
      <c r="K60" s="48" t="str">
        <f t="shared" si="1"/>
        <v>0　0</v>
      </c>
      <c r="L60" s="48">
        <f>'女子用紙（地域スポーツ団体等）'!E66</f>
        <v>0</v>
      </c>
      <c r="M60" s="48">
        <f>'女子用紙（地域スポーツ団体等）'!F66</f>
        <v>0</v>
      </c>
      <c r="N60" s="48">
        <f>'女子用紙（地域スポーツ団体等）'!G66</f>
        <v>0</v>
      </c>
      <c r="O60" s="48" t="str">
        <f t="shared" si="10"/>
        <v>0</v>
      </c>
      <c r="P60" s="48">
        <f t="shared" si="2"/>
      </c>
      <c r="Q60" s="48">
        <f>'女子用紙（地域スポーツ団体等）'!H66</f>
        <v>0</v>
      </c>
      <c r="R60" s="48" t="e">
        <f t="shared" si="16"/>
        <v>#N/A</v>
      </c>
      <c r="S60" s="48">
        <f>'女子用紙（地域スポーツ団体等）'!I66</f>
        <v>0</v>
      </c>
      <c r="T60" s="48" t="str">
        <f t="shared" si="11"/>
        <v>0</v>
      </c>
      <c r="U60" s="48">
        <f t="shared" si="3"/>
      </c>
      <c r="V60" s="48">
        <f>'女子用紙（地域スポーツ団体等）'!J66</f>
        <v>0</v>
      </c>
      <c r="W60" s="48" t="e">
        <f t="shared" si="17"/>
        <v>#N/A</v>
      </c>
      <c r="X60" s="48">
        <f>'女子用紙（地域スポーツ団体等）'!K66</f>
        <v>0</v>
      </c>
      <c r="Y60" s="48">
        <f>'女子用紙（地域スポーツ団体等）'!L66</f>
        <v>0</v>
      </c>
      <c r="Z60" s="48">
        <f>'女子用紙（地域スポーツ団体等）'!$B$3</f>
        <v>0</v>
      </c>
    </row>
    <row r="61" spans="1:26" ht="13.5">
      <c r="A61" s="48" t="s">
        <v>23</v>
      </c>
      <c r="B61" s="48">
        <v>29</v>
      </c>
      <c r="C61" s="48">
        <f>'女子用紙（地域スポーツ団体等）'!B69</f>
        <v>0</v>
      </c>
      <c r="D61" s="48">
        <f>'女子用紙（地域スポーツ団体等）'!C69</f>
        <v>0</v>
      </c>
      <c r="E61" s="48">
        <f t="shared" si="12"/>
        <v>1</v>
      </c>
      <c r="F61" s="48">
        <f t="shared" si="13"/>
        <v>1</v>
      </c>
      <c r="G61" s="48">
        <f t="shared" si="14"/>
        <v>2</v>
      </c>
      <c r="H61" s="48" t="str">
        <f t="shared" si="15"/>
        <v>0　　0(0)</v>
      </c>
      <c r="I61" s="48">
        <f>'女子用紙（地域スポーツ団体等）'!B68</f>
        <v>0</v>
      </c>
      <c r="J61" s="48">
        <f>'女子用紙（地域スポーツ団体等）'!C68</f>
        <v>0</v>
      </c>
      <c r="K61" s="48" t="str">
        <f t="shared" si="1"/>
        <v>0　0</v>
      </c>
      <c r="L61" s="48">
        <f>'女子用紙（地域スポーツ団体等）'!E68</f>
        <v>0</v>
      </c>
      <c r="M61" s="48">
        <f>'女子用紙（地域スポーツ団体等）'!F68</f>
        <v>0</v>
      </c>
      <c r="N61" s="48">
        <f>'女子用紙（地域スポーツ団体等）'!G68</f>
        <v>0</v>
      </c>
      <c r="O61" s="48" t="str">
        <f t="shared" si="10"/>
        <v>0</v>
      </c>
      <c r="P61" s="48">
        <f t="shared" si="2"/>
      </c>
      <c r="Q61" s="48">
        <f>'女子用紙（地域スポーツ団体等）'!H68</f>
        <v>0</v>
      </c>
      <c r="R61" s="48" t="e">
        <f t="shared" si="16"/>
        <v>#N/A</v>
      </c>
      <c r="S61" s="48">
        <f>'女子用紙（地域スポーツ団体等）'!I68</f>
        <v>0</v>
      </c>
      <c r="T61" s="48" t="str">
        <f t="shared" si="11"/>
        <v>0</v>
      </c>
      <c r="U61" s="48">
        <f t="shared" si="3"/>
      </c>
      <c r="V61" s="48">
        <f>'女子用紙（地域スポーツ団体等）'!J68</f>
        <v>0</v>
      </c>
      <c r="W61" s="48" t="e">
        <f t="shared" si="17"/>
        <v>#N/A</v>
      </c>
      <c r="X61" s="48">
        <f>'女子用紙（地域スポーツ団体等）'!K68</f>
        <v>0</v>
      </c>
      <c r="Y61" s="48">
        <f>'女子用紙（地域スポーツ団体等）'!L68</f>
        <v>0</v>
      </c>
      <c r="Z61" s="48">
        <f>'女子用紙（地域スポーツ団体等）'!$B$3</f>
        <v>0</v>
      </c>
    </row>
    <row r="62" spans="1:26" ht="13.5">
      <c r="A62" s="48" t="s">
        <v>23</v>
      </c>
      <c r="B62" s="48">
        <v>30</v>
      </c>
      <c r="C62" s="48">
        <f>'女子用紙（地域スポーツ団体等）'!B71</f>
        <v>0</v>
      </c>
      <c r="D62" s="48">
        <f>'女子用紙（地域スポーツ団体等）'!C71</f>
        <v>0</v>
      </c>
      <c r="E62" s="48">
        <f t="shared" si="12"/>
        <v>1</v>
      </c>
      <c r="F62" s="48">
        <f t="shared" si="13"/>
        <v>1</v>
      </c>
      <c r="G62" s="48">
        <f t="shared" si="14"/>
        <v>2</v>
      </c>
      <c r="H62" s="48" t="str">
        <f t="shared" si="15"/>
        <v>0　　0(0)</v>
      </c>
      <c r="I62" s="48">
        <f>'女子用紙（地域スポーツ団体等）'!B70</f>
        <v>0</v>
      </c>
      <c r="J62" s="48">
        <f>'女子用紙（地域スポーツ団体等）'!C70</f>
        <v>0</v>
      </c>
      <c r="K62" s="48" t="str">
        <f t="shared" si="1"/>
        <v>0　0</v>
      </c>
      <c r="L62" s="48">
        <f>'女子用紙（地域スポーツ団体等）'!E70</f>
        <v>0</v>
      </c>
      <c r="M62" s="48">
        <f>'女子用紙（地域スポーツ団体等）'!F70</f>
        <v>0</v>
      </c>
      <c r="N62" s="48">
        <f>'女子用紙（地域スポーツ団体等）'!G70</f>
        <v>0</v>
      </c>
      <c r="O62" s="48" t="str">
        <f t="shared" si="10"/>
        <v>0</v>
      </c>
      <c r="P62" s="48">
        <f t="shared" si="2"/>
      </c>
      <c r="Q62" s="48">
        <f>'女子用紙（地域スポーツ団体等）'!H70</f>
        <v>0</v>
      </c>
      <c r="R62" s="48" t="e">
        <f t="shared" si="16"/>
        <v>#N/A</v>
      </c>
      <c r="S62" s="48">
        <f>'女子用紙（地域スポーツ団体等）'!I70</f>
        <v>0</v>
      </c>
      <c r="T62" s="48" t="str">
        <f t="shared" si="11"/>
        <v>0</v>
      </c>
      <c r="U62" s="48">
        <f t="shared" si="3"/>
      </c>
      <c r="V62" s="48">
        <f>'女子用紙（地域スポーツ団体等）'!J70</f>
        <v>0</v>
      </c>
      <c r="W62" s="48" t="e">
        <f t="shared" si="17"/>
        <v>#N/A</v>
      </c>
      <c r="X62" s="48">
        <f>'女子用紙（地域スポーツ団体等）'!K70</f>
        <v>0</v>
      </c>
      <c r="Y62" s="48">
        <f>'女子用紙（地域スポーツ団体等）'!L70</f>
        <v>0</v>
      </c>
      <c r="Z62" s="48">
        <f>'女子用紙（地域スポーツ団体等）'!$B$3</f>
        <v>0</v>
      </c>
    </row>
    <row r="73" spans="8:14" ht="13.5">
      <c r="H73" s="48" t="s">
        <v>28</v>
      </c>
      <c r="I73" s="48" t="s">
        <v>71</v>
      </c>
      <c r="J73" s="49"/>
      <c r="K73" s="48" t="s">
        <v>72</v>
      </c>
      <c r="L73" s="49"/>
      <c r="M73" s="48" t="s">
        <v>29</v>
      </c>
      <c r="N73" s="48" t="s">
        <v>7</v>
      </c>
    </row>
    <row r="74" spans="8:13" ht="13.5">
      <c r="H74" s="48">
        <v>1</v>
      </c>
      <c r="I74" s="48" t="s">
        <v>64</v>
      </c>
      <c r="J74" s="49" t="s">
        <v>153</v>
      </c>
      <c r="K74" s="48" t="s">
        <v>64</v>
      </c>
      <c r="L74" s="49" t="s">
        <v>153</v>
      </c>
      <c r="M74" s="48" t="s">
        <v>37</v>
      </c>
    </row>
    <row r="75" spans="8:13" ht="13.5">
      <c r="H75" s="48">
        <v>2</v>
      </c>
      <c r="I75" s="48" t="s">
        <v>55</v>
      </c>
      <c r="J75" s="103" t="s">
        <v>204</v>
      </c>
      <c r="K75" s="48" t="s">
        <v>55</v>
      </c>
      <c r="L75" s="103" t="s">
        <v>157</v>
      </c>
      <c r="M75" s="48" t="s">
        <v>20</v>
      </c>
    </row>
    <row r="76" spans="8:12" ht="13.5">
      <c r="H76" s="48">
        <v>3</v>
      </c>
      <c r="I76" s="48" t="s">
        <v>65</v>
      </c>
      <c r="J76" s="49" t="s">
        <v>205</v>
      </c>
      <c r="K76" s="48" t="s">
        <v>54</v>
      </c>
      <c r="L76" s="49" t="s">
        <v>156</v>
      </c>
    </row>
    <row r="77" spans="8:12" ht="13.5">
      <c r="H77" s="48" t="s">
        <v>31</v>
      </c>
      <c r="I77" s="48" t="s">
        <v>66</v>
      </c>
      <c r="J77" s="49" t="s">
        <v>156</v>
      </c>
      <c r="K77" s="48" t="s">
        <v>75</v>
      </c>
      <c r="L77" s="49" t="s">
        <v>154</v>
      </c>
    </row>
    <row r="78" spans="8:12" ht="13.5">
      <c r="H78" s="48" t="s">
        <v>38</v>
      </c>
      <c r="I78" s="48" t="s">
        <v>67</v>
      </c>
      <c r="J78" s="49" t="s">
        <v>154</v>
      </c>
      <c r="K78" s="48" t="s">
        <v>48</v>
      </c>
      <c r="L78" s="49" t="s">
        <v>206</v>
      </c>
    </row>
    <row r="79" spans="9:12" ht="13.5">
      <c r="I79" s="48" t="s">
        <v>48</v>
      </c>
      <c r="J79" s="49" t="s">
        <v>206</v>
      </c>
      <c r="K79" s="48" t="s">
        <v>68</v>
      </c>
      <c r="L79" s="49" t="s">
        <v>207</v>
      </c>
    </row>
    <row r="80" spans="9:12" ht="13.5">
      <c r="I80" s="48" t="s">
        <v>68</v>
      </c>
      <c r="J80" s="49" t="s">
        <v>207</v>
      </c>
      <c r="K80" s="48" t="s">
        <v>47</v>
      </c>
      <c r="L80" s="49" t="s">
        <v>155</v>
      </c>
    </row>
    <row r="81" spans="9:12" ht="13.5">
      <c r="I81" s="48" t="s">
        <v>47</v>
      </c>
      <c r="J81" s="49" t="s">
        <v>155</v>
      </c>
      <c r="K81" s="48" t="s">
        <v>76</v>
      </c>
      <c r="L81" s="103" t="s">
        <v>210</v>
      </c>
    </row>
    <row r="82" spans="9:12" ht="13.5">
      <c r="I82" s="48" t="s">
        <v>35</v>
      </c>
      <c r="J82" s="49" t="s">
        <v>208</v>
      </c>
      <c r="K82" s="48" t="s">
        <v>35</v>
      </c>
      <c r="L82" s="49" t="s">
        <v>208</v>
      </c>
    </row>
    <row r="83" spans="9:12" ht="13.5">
      <c r="I83" s="48" t="s">
        <v>32</v>
      </c>
      <c r="J83" s="49" t="s">
        <v>158</v>
      </c>
      <c r="K83" s="48" t="s">
        <v>32</v>
      </c>
      <c r="L83" s="49" t="s">
        <v>158</v>
      </c>
    </row>
    <row r="84" spans="9:12" ht="13.5">
      <c r="I84" s="48" t="s">
        <v>33</v>
      </c>
      <c r="J84" s="49" t="s">
        <v>159</v>
      </c>
      <c r="K84" s="48" t="s">
        <v>33</v>
      </c>
      <c r="L84" s="49" t="s">
        <v>159</v>
      </c>
    </row>
    <row r="85" spans="9:12" ht="13.5">
      <c r="I85" s="48" t="s">
        <v>36</v>
      </c>
      <c r="J85" s="49" t="s">
        <v>160</v>
      </c>
      <c r="K85" s="48" t="s">
        <v>36</v>
      </c>
      <c r="L85" s="49" t="s">
        <v>214</v>
      </c>
    </row>
    <row r="86" spans="9:12" ht="13.5">
      <c r="I86" s="48" t="s">
        <v>34</v>
      </c>
      <c r="J86" s="49" t="s">
        <v>209</v>
      </c>
      <c r="K86" s="48" t="s">
        <v>34</v>
      </c>
      <c r="L86" s="49" t="s">
        <v>209</v>
      </c>
    </row>
    <row r="87" spans="9:12" ht="13.5">
      <c r="I87" s="48" t="s">
        <v>152</v>
      </c>
      <c r="J87" s="48" t="s">
        <v>162</v>
      </c>
      <c r="K87" s="48" t="s">
        <v>152</v>
      </c>
      <c r="L87" s="48" t="s">
        <v>162</v>
      </c>
    </row>
    <row r="88" spans="9:10" ht="13.5">
      <c r="I88" s="110"/>
      <c r="J88" s="51"/>
    </row>
    <row r="89" spans="9:10" ht="13.5">
      <c r="I89" s="110"/>
      <c r="J89" s="51"/>
    </row>
    <row r="90" spans="9:10" ht="13.5">
      <c r="I90" s="110"/>
      <c r="J90" s="51"/>
    </row>
    <row r="91" ht="13.5">
      <c r="I91" s="49"/>
    </row>
    <row r="92" ht="13.5">
      <c r="I92" s="49"/>
    </row>
    <row r="93" ht="13.5">
      <c r="I93" s="49"/>
    </row>
    <row r="94" ht="13.5">
      <c r="I94" s="49"/>
    </row>
    <row r="95" ht="13.5">
      <c r="J95" s="49"/>
    </row>
    <row r="97" ht="13.5">
      <c r="J97" s="49"/>
    </row>
  </sheetData>
  <sheetProtection password="D680" sheet="1" selectLockedCells="1" selectUn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5.25390625" style="0" bestFit="1" customWidth="1"/>
    <col min="2" max="2" width="4.125" style="0" bestFit="1" customWidth="1"/>
    <col min="3" max="3" width="5.25390625" style="0" bestFit="1" customWidth="1"/>
    <col min="4" max="4" width="3.375" style="0" bestFit="1" customWidth="1"/>
    <col min="5" max="5" width="12.125" style="0" bestFit="1" customWidth="1"/>
    <col min="6" max="7" width="11.875" style="0" bestFit="1" customWidth="1"/>
    <col min="8" max="8" width="9.375" style="0" bestFit="1" customWidth="1"/>
    <col min="9" max="9" width="5.25390625" style="0" bestFit="1" customWidth="1"/>
    <col min="10" max="10" width="4.50390625" style="0" bestFit="1" customWidth="1"/>
    <col min="11" max="11" width="7.125" style="0" bestFit="1" customWidth="1"/>
    <col min="12" max="12" width="10.25390625" style="0" bestFit="1" customWidth="1"/>
    <col min="13" max="14" width="6.50390625" style="0" bestFit="1" customWidth="1"/>
    <col min="15" max="15" width="10.25390625" style="0" bestFit="1" customWidth="1"/>
    <col min="16" max="17" width="6.50390625" style="0" bestFit="1" customWidth="1"/>
    <col min="18" max="18" width="2.625" style="0" bestFit="1" customWidth="1"/>
    <col min="19" max="19" width="7.125" style="0" bestFit="1" customWidth="1"/>
    <col min="20" max="20" width="3.875" style="0" bestFit="1" customWidth="1"/>
  </cols>
  <sheetData>
    <row r="1" spans="1:20" ht="13.5">
      <c r="A1" t="str">
        <f>IF(henkan!A1="","",henkan!A1)</f>
        <v>SX</v>
      </c>
      <c r="B1" t="str">
        <f>IF(henkan!B1="","",henkan!B1)</f>
        <v>NO</v>
      </c>
      <c r="C1" t="str">
        <f>IF(henkan!C1="","",henkan!C1)</f>
        <v>姓</v>
      </c>
      <c r="D1" t="str">
        <f>IF(henkan!D1="","",henkan!D1)</f>
        <v>名</v>
      </c>
      <c r="E1" t="str">
        <f>IF(henkan!H1="","",henkan!H1)</f>
        <v>N1</v>
      </c>
      <c r="F1" t="str">
        <f>IF(henkan!I1="","",henkan!I1)</f>
        <v>フリガナ（姓）</v>
      </c>
      <c r="G1" t="str">
        <f>IF(henkan!J1="","",henkan!J1)</f>
        <v>フリガナ（名）</v>
      </c>
      <c r="H1" t="str">
        <f>IF(henkan!K1="","",henkan!K1)</f>
        <v>N2</v>
      </c>
      <c r="I1" t="str">
        <f>IF(henkan!L1="","",henkan!L1)</f>
        <v>学年</v>
      </c>
      <c r="J1" t="s">
        <v>57</v>
      </c>
      <c r="K1" t="str">
        <f>IF(henkan!N1="","",henkan!N1)</f>
        <v>種別１</v>
      </c>
      <c r="L1" t="str">
        <f>IF(henkan!Q1="","",henkan!Q1)</f>
        <v>種目１</v>
      </c>
      <c r="M1" t="str">
        <f>IF(henkan!R1="","",henkan!R1)</f>
        <v>S1</v>
      </c>
      <c r="N1" t="str">
        <f>IF(henkan!S1="","",henkan!S1)</f>
        <v>種別２</v>
      </c>
      <c r="O1" t="str">
        <f>IF(henkan!V1="","",henkan!V1)</f>
        <v>種目２</v>
      </c>
      <c r="P1" t="str">
        <f>IF(henkan!W1="","",henkan!W1)</f>
        <v>S2</v>
      </c>
      <c r="Q1" t="str">
        <f>IF(henkan!X1="","",henkan!X1)</f>
        <v>種別３</v>
      </c>
      <c r="R1" t="str">
        <f>IF(henkan!Y1="","",henkan!Y1)</f>
        <v>R</v>
      </c>
      <c r="S1" t="str">
        <f>IF(henkan!Z1="","",henkan!Z1)</f>
        <v>学校名</v>
      </c>
      <c r="T1" t="s">
        <v>56</v>
      </c>
    </row>
    <row r="2" spans="1:20" ht="13.5">
      <c r="A2" t="str">
        <f>IF(henkan!A2="","",henkan!A2)</f>
        <v>男子</v>
      </c>
      <c r="B2">
        <f>IF(henkan!B2="","",henkan!B2)</f>
        <v>1</v>
      </c>
      <c r="C2">
        <f>IF(henkan!C2="","",henkan!C2)</f>
        <v>0</v>
      </c>
      <c r="D2">
        <f>IF(henkan!D2="","",henkan!D2)</f>
        <v>0</v>
      </c>
      <c r="E2" t="str">
        <f>IF(henkan!H2="","",henkan!H2)</f>
        <v>0　　0(0)</v>
      </c>
      <c r="F2">
        <f>IF(henkan!I2="","",henkan!I2)</f>
        <v>0</v>
      </c>
      <c r="G2">
        <f>IF(henkan!J2="","",henkan!J2)</f>
        <v>0</v>
      </c>
      <c r="H2" t="str">
        <f>IF(henkan!K2="","",henkan!K2)</f>
        <v>0　0</v>
      </c>
      <c r="I2">
        <f>IF(henkan!L2="","",henkan!L2)</f>
        <v>0</v>
      </c>
      <c r="J2">
        <f>IF(henkan!M2="","",henkan!M2)</f>
        <v>0</v>
      </c>
      <c r="K2">
        <f>IF(henkan!N2="","",henkan!N2)</f>
        <v>0</v>
      </c>
      <c r="L2">
        <f>IF(henkan!Q2="","",henkan!Q2)</f>
        <v>0</v>
      </c>
      <c r="M2" t="e">
        <f>IF(henkan!R2="","",henkan!R2)</f>
        <v>#N/A</v>
      </c>
      <c r="N2">
        <f>IF(henkan!S2="","",henkan!S2)</f>
        <v>0</v>
      </c>
      <c r="O2">
        <f>IF(henkan!V2="","",henkan!V2)</f>
        <v>0</v>
      </c>
      <c r="P2" t="e">
        <f>IF(henkan!W2="","",henkan!W2)</f>
        <v>#N/A</v>
      </c>
      <c r="Q2">
        <f>IF(henkan!X2="","",henkan!X2)</f>
        <v>0</v>
      </c>
      <c r="R2">
        <f>IF(henkan!Y2="","",henkan!Y2)</f>
        <v>0</v>
      </c>
      <c r="S2">
        <f>IF(henkan!Z2="","",henkan!Z2)</f>
        <v>0</v>
      </c>
      <c r="T2">
        <v>47</v>
      </c>
    </row>
    <row r="3" spans="1:20" ht="13.5">
      <c r="A3" t="str">
        <f>IF(henkan!A3="","",henkan!A3)</f>
        <v>男子</v>
      </c>
      <c r="B3">
        <f>IF(henkan!B3="","",henkan!B3)</f>
        <v>2</v>
      </c>
      <c r="C3">
        <f>IF(henkan!C3="","",henkan!C3)</f>
        <v>0</v>
      </c>
      <c r="D3">
        <f>IF(henkan!D3="","",henkan!D3)</f>
        <v>0</v>
      </c>
      <c r="E3" t="str">
        <f>IF(henkan!H3="","",henkan!H3)</f>
        <v>0　　0(0)</v>
      </c>
      <c r="F3">
        <f>IF(henkan!I3="","",henkan!I3)</f>
        <v>0</v>
      </c>
      <c r="G3">
        <f>IF(henkan!J3="","",henkan!J3)</f>
        <v>0</v>
      </c>
      <c r="H3" t="str">
        <f>IF(henkan!K3="","",henkan!K3)</f>
        <v>0　0</v>
      </c>
      <c r="I3">
        <f>IF(henkan!L3="","",henkan!L3)</f>
        <v>0</v>
      </c>
      <c r="J3">
        <f>IF(henkan!M3="","",henkan!M3)</f>
        <v>0</v>
      </c>
      <c r="K3">
        <f>IF(henkan!N3="","",henkan!N3)</f>
        <v>0</v>
      </c>
      <c r="L3">
        <f>IF(henkan!Q3="","",henkan!Q3)</f>
        <v>0</v>
      </c>
      <c r="M3" t="e">
        <f>IF(henkan!R3="","",henkan!R3)</f>
        <v>#N/A</v>
      </c>
      <c r="N3">
        <f>IF(henkan!S3="","",henkan!S3)</f>
        <v>0</v>
      </c>
      <c r="O3">
        <f>IF(henkan!V3="","",henkan!V3)</f>
        <v>0</v>
      </c>
      <c r="P3" t="e">
        <f>IF(henkan!W3="","",henkan!W3)</f>
        <v>#N/A</v>
      </c>
      <c r="Q3">
        <f>IF(henkan!X3="","",henkan!X3)</f>
        <v>0</v>
      </c>
      <c r="R3">
        <f>IF(henkan!Y3="","",henkan!Y3)</f>
        <v>0</v>
      </c>
      <c r="S3">
        <f>IF(henkan!Z3="","",henkan!Z3)</f>
        <v>0</v>
      </c>
      <c r="T3">
        <v>47</v>
      </c>
    </row>
    <row r="4" spans="1:20" ht="13.5">
      <c r="A4" t="str">
        <f>IF(henkan!A4="","",henkan!A4)</f>
        <v>男子</v>
      </c>
      <c r="B4">
        <f>IF(henkan!B4="","",henkan!B4)</f>
        <v>3</v>
      </c>
      <c r="C4">
        <f>IF(henkan!C4="","",henkan!C4)</f>
        <v>0</v>
      </c>
      <c r="D4">
        <f>IF(henkan!D4="","",henkan!D4)</f>
        <v>0</v>
      </c>
      <c r="E4" t="str">
        <f>IF(henkan!H4="","",henkan!H4)</f>
        <v>0　　0(0)</v>
      </c>
      <c r="F4">
        <f>IF(henkan!I4="","",henkan!I4)</f>
        <v>0</v>
      </c>
      <c r="G4">
        <f>IF(henkan!J4="","",henkan!J4)</f>
        <v>0</v>
      </c>
      <c r="H4" t="str">
        <f>IF(henkan!K4="","",henkan!K4)</f>
        <v>0　0</v>
      </c>
      <c r="I4">
        <f>IF(henkan!L4="","",henkan!L4)</f>
        <v>0</v>
      </c>
      <c r="J4">
        <f>IF(henkan!M4="","",henkan!M4)</f>
        <v>0</v>
      </c>
      <c r="K4">
        <f>IF(henkan!N4="","",henkan!N4)</f>
        <v>0</v>
      </c>
      <c r="L4">
        <f>IF(henkan!Q4="","",henkan!Q4)</f>
        <v>0</v>
      </c>
      <c r="M4" t="e">
        <f>IF(henkan!R4="","",henkan!R4)</f>
        <v>#N/A</v>
      </c>
      <c r="N4">
        <f>IF(henkan!S4="","",henkan!S4)</f>
        <v>0</v>
      </c>
      <c r="O4">
        <f>IF(henkan!V4="","",henkan!V4)</f>
        <v>0</v>
      </c>
      <c r="P4" t="e">
        <f>IF(henkan!W4="","",henkan!W4)</f>
        <v>#N/A</v>
      </c>
      <c r="Q4">
        <f>IF(henkan!X4="","",henkan!X4)</f>
        <v>0</v>
      </c>
      <c r="R4">
        <f>IF(henkan!Y4="","",henkan!Y4)</f>
        <v>0</v>
      </c>
      <c r="S4">
        <f>IF(henkan!Z4="","",henkan!Z4)</f>
        <v>0</v>
      </c>
      <c r="T4">
        <v>47</v>
      </c>
    </row>
    <row r="5" spans="1:20" ht="13.5">
      <c r="A5" t="str">
        <f>IF(henkan!A5="","",henkan!A5)</f>
        <v>男子</v>
      </c>
      <c r="B5">
        <f>IF(henkan!B5="","",henkan!B5)</f>
        <v>4</v>
      </c>
      <c r="C5">
        <f>IF(henkan!C5="","",henkan!C5)</f>
        <v>0</v>
      </c>
      <c r="D5">
        <f>IF(henkan!D5="","",henkan!D5)</f>
        <v>0</v>
      </c>
      <c r="E5" t="str">
        <f>IF(henkan!H5="","",henkan!H5)</f>
        <v>0　　0(0)</v>
      </c>
      <c r="F5">
        <f>IF(henkan!I5="","",henkan!I5)</f>
        <v>0</v>
      </c>
      <c r="G5">
        <f>IF(henkan!J5="","",henkan!J5)</f>
        <v>0</v>
      </c>
      <c r="H5" t="str">
        <f>IF(henkan!K5="","",henkan!K5)</f>
        <v>0　0</v>
      </c>
      <c r="I5">
        <f>IF(henkan!L5="","",henkan!L5)</f>
        <v>0</v>
      </c>
      <c r="J5">
        <f>IF(henkan!M5="","",henkan!M5)</f>
        <v>0</v>
      </c>
      <c r="K5">
        <f>IF(henkan!N5="","",henkan!N5)</f>
        <v>0</v>
      </c>
      <c r="L5">
        <f>IF(henkan!Q5="","",henkan!Q5)</f>
        <v>0</v>
      </c>
      <c r="M5" t="e">
        <f>IF(henkan!R5="","",henkan!R5)</f>
        <v>#N/A</v>
      </c>
      <c r="N5">
        <f>IF(henkan!S5="","",henkan!S5)</f>
        <v>0</v>
      </c>
      <c r="O5">
        <f>IF(henkan!V5="","",henkan!V5)</f>
        <v>0</v>
      </c>
      <c r="P5" t="e">
        <f>IF(henkan!W5="","",henkan!W5)</f>
        <v>#N/A</v>
      </c>
      <c r="Q5">
        <f>IF(henkan!X5="","",henkan!X5)</f>
        <v>0</v>
      </c>
      <c r="R5">
        <f>IF(henkan!Y5="","",henkan!Y5)</f>
        <v>0</v>
      </c>
      <c r="S5">
        <f>IF(henkan!Z5="","",henkan!Z5)</f>
        <v>0</v>
      </c>
      <c r="T5">
        <v>47</v>
      </c>
    </row>
    <row r="6" spans="1:20" ht="13.5">
      <c r="A6" t="str">
        <f>IF(henkan!A6="","",henkan!A6)</f>
        <v>男子</v>
      </c>
      <c r="B6">
        <f>IF(henkan!B6="","",henkan!B6)</f>
        <v>5</v>
      </c>
      <c r="C6">
        <f>IF(henkan!C6="","",henkan!C6)</f>
        <v>0</v>
      </c>
      <c r="D6">
        <f>IF(henkan!D6="","",henkan!D6)</f>
        <v>0</v>
      </c>
      <c r="E6" t="str">
        <f>IF(henkan!H6="","",henkan!H6)</f>
        <v>0　　0(0)</v>
      </c>
      <c r="F6">
        <f>IF(henkan!I6="","",henkan!I6)</f>
        <v>0</v>
      </c>
      <c r="G6">
        <f>IF(henkan!J6="","",henkan!J6)</f>
        <v>0</v>
      </c>
      <c r="H6" t="str">
        <f>IF(henkan!K6="","",henkan!K6)</f>
        <v>0　0</v>
      </c>
      <c r="I6">
        <f>IF(henkan!L6="","",henkan!L6)</f>
        <v>0</v>
      </c>
      <c r="J6">
        <f>IF(henkan!M6="","",henkan!M6)</f>
        <v>0</v>
      </c>
      <c r="K6">
        <f>IF(henkan!N6="","",henkan!N6)</f>
        <v>0</v>
      </c>
      <c r="L6">
        <f>IF(henkan!Q6="","",henkan!Q6)</f>
        <v>0</v>
      </c>
      <c r="M6" t="e">
        <f>IF(henkan!R6="","",henkan!R6)</f>
        <v>#N/A</v>
      </c>
      <c r="N6">
        <f>IF(henkan!S6="","",henkan!S6)</f>
        <v>0</v>
      </c>
      <c r="O6">
        <f>IF(henkan!V6="","",henkan!V6)</f>
        <v>0</v>
      </c>
      <c r="P6" t="e">
        <f>IF(henkan!W6="","",henkan!W6)</f>
        <v>#N/A</v>
      </c>
      <c r="Q6">
        <f>IF(henkan!X6="","",henkan!X6)</f>
        <v>0</v>
      </c>
      <c r="R6">
        <f>IF(henkan!Y6="","",henkan!Y6)</f>
        <v>0</v>
      </c>
      <c r="S6">
        <f>IF(henkan!Z6="","",henkan!Z6)</f>
        <v>0</v>
      </c>
      <c r="T6">
        <v>47</v>
      </c>
    </row>
    <row r="7" spans="1:20" ht="13.5">
      <c r="A7" t="str">
        <f>IF(henkan!A7="","",henkan!A7)</f>
        <v>男子</v>
      </c>
      <c r="B7">
        <f>IF(henkan!B7="","",henkan!B7)</f>
        <v>6</v>
      </c>
      <c r="C7">
        <f>IF(henkan!C7="","",henkan!C7)</f>
        <v>0</v>
      </c>
      <c r="D7">
        <f>IF(henkan!D7="","",henkan!D7)</f>
        <v>0</v>
      </c>
      <c r="E7" t="str">
        <f>IF(henkan!H7="","",henkan!H7)</f>
        <v>0　　0(0)</v>
      </c>
      <c r="F7">
        <f>IF(henkan!I7="","",henkan!I7)</f>
        <v>0</v>
      </c>
      <c r="G7">
        <f>IF(henkan!J7="","",henkan!J7)</f>
        <v>0</v>
      </c>
      <c r="H7" t="str">
        <f>IF(henkan!K7="","",henkan!K7)</f>
        <v>0　0</v>
      </c>
      <c r="I7">
        <f>IF(henkan!L7="","",henkan!L7)</f>
        <v>0</v>
      </c>
      <c r="J7">
        <f>IF(henkan!M7="","",henkan!M7)</f>
        <v>0</v>
      </c>
      <c r="K7">
        <f>IF(henkan!N7="","",henkan!N7)</f>
        <v>0</v>
      </c>
      <c r="L7">
        <f>IF(henkan!Q7="","",henkan!Q7)</f>
        <v>0</v>
      </c>
      <c r="M7" t="e">
        <f>IF(henkan!R7="","",henkan!R7)</f>
        <v>#N/A</v>
      </c>
      <c r="N7">
        <f>IF(henkan!S7="","",henkan!S7)</f>
        <v>0</v>
      </c>
      <c r="O7">
        <f>IF(henkan!V7="","",henkan!V7)</f>
        <v>0</v>
      </c>
      <c r="P7" t="e">
        <f>IF(henkan!W7="","",henkan!W7)</f>
        <v>#N/A</v>
      </c>
      <c r="Q7">
        <f>IF(henkan!X7="","",henkan!X7)</f>
        <v>0</v>
      </c>
      <c r="R7">
        <f>IF(henkan!Y7="","",henkan!Y7)</f>
        <v>0</v>
      </c>
      <c r="S7">
        <f>IF(henkan!Z7="","",henkan!Z7)</f>
        <v>0</v>
      </c>
      <c r="T7">
        <v>47</v>
      </c>
    </row>
    <row r="8" spans="1:20" ht="13.5">
      <c r="A8" t="str">
        <f>IF(henkan!A8="","",henkan!A8)</f>
        <v>男子</v>
      </c>
      <c r="B8">
        <f>IF(henkan!B8="","",henkan!B8)</f>
        <v>7</v>
      </c>
      <c r="C8">
        <f>IF(henkan!C8="","",henkan!C8)</f>
        <v>0</v>
      </c>
      <c r="D8">
        <f>IF(henkan!D8="","",henkan!D8)</f>
        <v>0</v>
      </c>
      <c r="E8" t="str">
        <f>IF(henkan!H8="","",henkan!H8)</f>
        <v>0　　0(0)</v>
      </c>
      <c r="F8">
        <f>IF(henkan!I8="","",henkan!I8)</f>
        <v>0</v>
      </c>
      <c r="G8">
        <f>IF(henkan!J8="","",henkan!J8)</f>
        <v>0</v>
      </c>
      <c r="H8" t="str">
        <f>IF(henkan!K8="","",henkan!K8)</f>
        <v>0　0</v>
      </c>
      <c r="I8">
        <f>IF(henkan!L8="","",henkan!L8)</f>
        <v>0</v>
      </c>
      <c r="J8">
        <f>IF(henkan!M8="","",henkan!M8)</f>
        <v>0</v>
      </c>
      <c r="K8">
        <f>IF(henkan!N8="","",henkan!N8)</f>
        <v>0</v>
      </c>
      <c r="L8">
        <f>IF(henkan!Q8="","",henkan!Q8)</f>
        <v>0</v>
      </c>
      <c r="M8" t="e">
        <f>IF(henkan!R8="","",henkan!R8)</f>
        <v>#N/A</v>
      </c>
      <c r="N8">
        <f>IF(henkan!S8="","",henkan!S8)</f>
        <v>0</v>
      </c>
      <c r="O8">
        <f>IF(henkan!V8="","",henkan!V8)</f>
        <v>0</v>
      </c>
      <c r="P8" t="e">
        <f>IF(henkan!W8="","",henkan!W8)</f>
        <v>#N/A</v>
      </c>
      <c r="Q8">
        <f>IF(henkan!X8="","",henkan!X8)</f>
        <v>0</v>
      </c>
      <c r="R8">
        <f>IF(henkan!Y8="","",henkan!Y8)</f>
        <v>0</v>
      </c>
      <c r="S8">
        <f>IF(henkan!Z8="","",henkan!Z8)</f>
        <v>0</v>
      </c>
      <c r="T8">
        <v>47</v>
      </c>
    </row>
    <row r="9" spans="1:20" ht="13.5">
      <c r="A9" t="str">
        <f>IF(henkan!A9="","",henkan!A9)</f>
        <v>男子</v>
      </c>
      <c r="B9">
        <f>IF(henkan!B9="","",henkan!B9)</f>
        <v>8</v>
      </c>
      <c r="C9">
        <f>IF(henkan!C9="","",henkan!C9)</f>
        <v>0</v>
      </c>
      <c r="D9">
        <f>IF(henkan!D9="","",henkan!D9)</f>
        <v>0</v>
      </c>
      <c r="E9" t="str">
        <f>IF(henkan!H9="","",henkan!H9)</f>
        <v>0　　0(0)</v>
      </c>
      <c r="F9">
        <f>IF(henkan!I9="","",henkan!I9)</f>
        <v>0</v>
      </c>
      <c r="G9">
        <f>IF(henkan!J9="","",henkan!J9)</f>
        <v>0</v>
      </c>
      <c r="H9" t="str">
        <f>IF(henkan!K9="","",henkan!K9)</f>
        <v>0　0</v>
      </c>
      <c r="I9">
        <f>IF(henkan!L9="","",henkan!L9)</f>
        <v>0</v>
      </c>
      <c r="J9">
        <f>IF(henkan!M9="","",henkan!M9)</f>
        <v>0</v>
      </c>
      <c r="K9">
        <f>IF(henkan!N9="","",henkan!N9)</f>
        <v>0</v>
      </c>
      <c r="L9">
        <f>IF(henkan!Q9="","",henkan!Q9)</f>
        <v>0</v>
      </c>
      <c r="M9" t="e">
        <f>IF(henkan!R9="","",henkan!R9)</f>
        <v>#N/A</v>
      </c>
      <c r="N9">
        <f>IF(henkan!S9="","",henkan!S9)</f>
        <v>0</v>
      </c>
      <c r="O9">
        <f>IF(henkan!V9="","",henkan!V9)</f>
        <v>0</v>
      </c>
      <c r="P9" t="e">
        <f>IF(henkan!W9="","",henkan!W9)</f>
        <v>#N/A</v>
      </c>
      <c r="Q9">
        <f>IF(henkan!X9="","",henkan!X9)</f>
        <v>0</v>
      </c>
      <c r="R9">
        <f>IF(henkan!Y9="","",henkan!Y9)</f>
        <v>0</v>
      </c>
      <c r="S9">
        <f>IF(henkan!Z9="","",henkan!Z9)</f>
        <v>0</v>
      </c>
      <c r="T9">
        <v>47</v>
      </c>
    </row>
    <row r="10" spans="1:20" ht="13.5">
      <c r="A10" t="str">
        <f>IF(henkan!A10="","",henkan!A10)</f>
        <v>男子</v>
      </c>
      <c r="B10">
        <f>IF(henkan!B10="","",henkan!B10)</f>
        <v>9</v>
      </c>
      <c r="C10">
        <f>IF(henkan!C10="","",henkan!C10)</f>
        <v>0</v>
      </c>
      <c r="D10">
        <f>IF(henkan!D10="","",henkan!D10)</f>
        <v>0</v>
      </c>
      <c r="E10" t="str">
        <f>IF(henkan!H10="","",henkan!H10)</f>
        <v>0　　0(0)</v>
      </c>
      <c r="F10">
        <f>IF(henkan!I10="","",henkan!I10)</f>
        <v>0</v>
      </c>
      <c r="G10">
        <f>IF(henkan!J10="","",henkan!J10)</f>
        <v>0</v>
      </c>
      <c r="H10" t="str">
        <f>IF(henkan!K10="","",henkan!K10)</f>
        <v>0　0</v>
      </c>
      <c r="I10">
        <f>IF(henkan!L10="","",henkan!L10)</f>
        <v>0</v>
      </c>
      <c r="J10">
        <f>IF(henkan!M10="","",henkan!M10)</f>
        <v>0</v>
      </c>
      <c r="K10">
        <f>IF(henkan!N10="","",henkan!N10)</f>
        <v>0</v>
      </c>
      <c r="L10">
        <f>IF(henkan!Q10="","",henkan!Q10)</f>
        <v>0</v>
      </c>
      <c r="M10" t="e">
        <f>IF(henkan!R10="","",henkan!R10)</f>
        <v>#N/A</v>
      </c>
      <c r="N10">
        <f>IF(henkan!S10="","",henkan!S10)</f>
        <v>0</v>
      </c>
      <c r="O10">
        <f>IF(henkan!V10="","",henkan!V10)</f>
        <v>0</v>
      </c>
      <c r="P10" t="e">
        <f>IF(henkan!W10="","",henkan!W10)</f>
        <v>#N/A</v>
      </c>
      <c r="Q10">
        <f>IF(henkan!X10="","",henkan!X10)</f>
        <v>0</v>
      </c>
      <c r="R10">
        <f>IF(henkan!Y10="","",henkan!Y10)</f>
        <v>0</v>
      </c>
      <c r="S10">
        <f>IF(henkan!Z10="","",henkan!Z10)</f>
        <v>0</v>
      </c>
      <c r="T10">
        <v>47</v>
      </c>
    </row>
    <row r="11" spans="1:20" ht="13.5">
      <c r="A11" t="str">
        <f>IF(henkan!A11="","",henkan!A11)</f>
        <v>男子</v>
      </c>
      <c r="B11">
        <f>IF(henkan!B11="","",henkan!B11)</f>
        <v>10</v>
      </c>
      <c r="C11">
        <f>IF(henkan!C11="","",henkan!C11)</f>
        <v>0</v>
      </c>
      <c r="D11">
        <f>IF(henkan!D11="","",henkan!D11)</f>
        <v>0</v>
      </c>
      <c r="E11" t="str">
        <f>IF(henkan!H11="","",henkan!H11)</f>
        <v>0　　0(0)</v>
      </c>
      <c r="F11">
        <f>IF(henkan!I11="","",henkan!I11)</f>
        <v>0</v>
      </c>
      <c r="G11">
        <f>IF(henkan!J11="","",henkan!J11)</f>
        <v>0</v>
      </c>
      <c r="H11" t="str">
        <f>IF(henkan!K11="","",henkan!K11)</f>
        <v>0　0</v>
      </c>
      <c r="I11">
        <f>IF(henkan!L11="","",henkan!L11)</f>
        <v>0</v>
      </c>
      <c r="J11">
        <f>IF(henkan!M11="","",henkan!M11)</f>
        <v>0</v>
      </c>
      <c r="K11">
        <f>IF(henkan!N11="","",henkan!N11)</f>
        <v>0</v>
      </c>
      <c r="L11">
        <f>IF(henkan!Q11="","",henkan!Q11)</f>
        <v>0</v>
      </c>
      <c r="M11" t="e">
        <f>IF(henkan!R11="","",henkan!R11)</f>
        <v>#N/A</v>
      </c>
      <c r="N11">
        <f>IF(henkan!S11="","",henkan!S11)</f>
        <v>0</v>
      </c>
      <c r="O11">
        <f>IF(henkan!V11="","",henkan!V11)</f>
        <v>0</v>
      </c>
      <c r="P11" t="e">
        <f>IF(henkan!W11="","",henkan!W11)</f>
        <v>#N/A</v>
      </c>
      <c r="Q11">
        <f>IF(henkan!X11="","",henkan!X11)</f>
        <v>0</v>
      </c>
      <c r="R11">
        <f>IF(henkan!Y11="","",henkan!Y11)</f>
        <v>0</v>
      </c>
      <c r="S11">
        <f>IF(henkan!Z11="","",henkan!Z11)</f>
        <v>0</v>
      </c>
      <c r="T11">
        <v>47</v>
      </c>
    </row>
    <row r="12" spans="1:20" ht="13.5">
      <c r="A12" t="str">
        <f>IF(henkan!A12="","",henkan!A12)</f>
        <v>男子</v>
      </c>
      <c r="B12">
        <f>IF(henkan!B12="","",henkan!B12)</f>
        <v>11</v>
      </c>
      <c r="C12">
        <f>IF(henkan!C12="","",henkan!C12)</f>
        <v>0</v>
      </c>
      <c r="D12">
        <f>IF(henkan!D12="","",henkan!D12)</f>
        <v>0</v>
      </c>
      <c r="E12" t="str">
        <f>IF(henkan!H12="","",henkan!H12)</f>
        <v>0　　0(0)</v>
      </c>
      <c r="F12">
        <f>IF(henkan!I12="","",henkan!I12)</f>
        <v>0</v>
      </c>
      <c r="G12">
        <f>IF(henkan!J12="","",henkan!J12)</f>
        <v>0</v>
      </c>
      <c r="H12" t="str">
        <f>IF(henkan!K12="","",henkan!K12)</f>
        <v>0　0</v>
      </c>
      <c r="I12">
        <f>IF(henkan!L12="","",henkan!L12)</f>
        <v>0</v>
      </c>
      <c r="J12">
        <f>IF(henkan!M12="","",henkan!M12)</f>
        <v>0</v>
      </c>
      <c r="K12">
        <f>IF(henkan!N12="","",henkan!N12)</f>
        <v>0</v>
      </c>
      <c r="L12">
        <f>IF(henkan!Q12="","",henkan!Q12)</f>
        <v>0</v>
      </c>
      <c r="M12" t="e">
        <f>IF(henkan!R12="","",henkan!R12)</f>
        <v>#N/A</v>
      </c>
      <c r="N12">
        <f>IF(henkan!S12="","",henkan!S12)</f>
        <v>0</v>
      </c>
      <c r="O12">
        <f>IF(henkan!V12="","",henkan!V12)</f>
        <v>0</v>
      </c>
      <c r="P12" t="e">
        <f>IF(henkan!W12="","",henkan!W12)</f>
        <v>#N/A</v>
      </c>
      <c r="Q12">
        <f>IF(henkan!X12="","",henkan!X12)</f>
        <v>0</v>
      </c>
      <c r="R12">
        <f>IF(henkan!Y12="","",henkan!Y12)</f>
        <v>0</v>
      </c>
      <c r="S12">
        <f>IF(henkan!Z12="","",henkan!Z12)</f>
        <v>0</v>
      </c>
      <c r="T12">
        <v>47</v>
      </c>
    </row>
    <row r="13" spans="1:20" ht="13.5">
      <c r="A13" t="str">
        <f>IF(henkan!A13="","",henkan!A13)</f>
        <v>男子</v>
      </c>
      <c r="B13">
        <f>IF(henkan!B13="","",henkan!B13)</f>
        <v>12</v>
      </c>
      <c r="C13">
        <f>IF(henkan!C13="","",henkan!C13)</f>
        <v>0</v>
      </c>
      <c r="D13">
        <f>IF(henkan!D13="","",henkan!D13)</f>
        <v>0</v>
      </c>
      <c r="E13" t="str">
        <f>IF(henkan!H13="","",henkan!H13)</f>
        <v>0　　0(0)</v>
      </c>
      <c r="F13">
        <f>IF(henkan!I13="","",henkan!I13)</f>
        <v>0</v>
      </c>
      <c r="G13">
        <f>IF(henkan!J13="","",henkan!J13)</f>
        <v>0</v>
      </c>
      <c r="H13" t="str">
        <f>IF(henkan!K13="","",henkan!K13)</f>
        <v>0　0</v>
      </c>
      <c r="I13">
        <f>IF(henkan!L13="","",henkan!L13)</f>
        <v>0</v>
      </c>
      <c r="J13">
        <f>IF(henkan!M13="","",henkan!M13)</f>
        <v>0</v>
      </c>
      <c r="K13">
        <f>IF(henkan!N13="","",henkan!N13)</f>
        <v>0</v>
      </c>
      <c r="L13">
        <f>IF(henkan!Q13="","",henkan!Q13)</f>
        <v>0</v>
      </c>
      <c r="M13" t="e">
        <f>IF(henkan!R13="","",henkan!R13)</f>
        <v>#N/A</v>
      </c>
      <c r="N13">
        <f>IF(henkan!S13="","",henkan!S13)</f>
        <v>0</v>
      </c>
      <c r="O13">
        <f>IF(henkan!V13="","",henkan!V13)</f>
        <v>0</v>
      </c>
      <c r="P13" t="e">
        <f>IF(henkan!W13="","",henkan!W13)</f>
        <v>#N/A</v>
      </c>
      <c r="Q13">
        <f>IF(henkan!X13="","",henkan!X13)</f>
        <v>0</v>
      </c>
      <c r="R13">
        <f>IF(henkan!Y13="","",henkan!Y13)</f>
        <v>0</v>
      </c>
      <c r="S13">
        <f>IF(henkan!Z13="","",henkan!Z13)</f>
        <v>0</v>
      </c>
      <c r="T13">
        <v>47</v>
      </c>
    </row>
    <row r="14" spans="1:20" ht="13.5">
      <c r="A14" t="str">
        <f>IF(henkan!A14="","",henkan!A14)</f>
        <v>男子</v>
      </c>
      <c r="B14">
        <f>IF(henkan!B14="","",henkan!B14)</f>
        <v>13</v>
      </c>
      <c r="C14">
        <f>IF(henkan!C14="","",henkan!C14)</f>
        <v>0</v>
      </c>
      <c r="D14">
        <f>IF(henkan!D14="","",henkan!D14)</f>
        <v>0</v>
      </c>
      <c r="E14" t="str">
        <f>IF(henkan!H14="","",henkan!H14)</f>
        <v>0　　0(0)</v>
      </c>
      <c r="F14">
        <f>IF(henkan!I14="","",henkan!I14)</f>
        <v>0</v>
      </c>
      <c r="G14">
        <f>IF(henkan!J14="","",henkan!J14)</f>
        <v>0</v>
      </c>
      <c r="H14" t="str">
        <f>IF(henkan!K14="","",henkan!K14)</f>
        <v>0　0</v>
      </c>
      <c r="I14">
        <f>IF(henkan!L14="","",henkan!L14)</f>
        <v>0</v>
      </c>
      <c r="J14">
        <f>IF(henkan!M14="","",henkan!M14)</f>
        <v>0</v>
      </c>
      <c r="K14">
        <f>IF(henkan!N14="","",henkan!N14)</f>
        <v>0</v>
      </c>
      <c r="L14">
        <f>IF(henkan!Q14="","",henkan!Q14)</f>
        <v>0</v>
      </c>
      <c r="M14" t="e">
        <f>IF(henkan!R14="","",henkan!R14)</f>
        <v>#N/A</v>
      </c>
      <c r="N14">
        <f>IF(henkan!S14="","",henkan!S14)</f>
        <v>0</v>
      </c>
      <c r="O14">
        <f>IF(henkan!V14="","",henkan!V14)</f>
        <v>0</v>
      </c>
      <c r="P14" t="e">
        <f>IF(henkan!W14="","",henkan!W14)</f>
        <v>#N/A</v>
      </c>
      <c r="Q14">
        <f>IF(henkan!X14="","",henkan!X14)</f>
        <v>0</v>
      </c>
      <c r="R14">
        <f>IF(henkan!Y14="","",henkan!Y14)</f>
        <v>0</v>
      </c>
      <c r="S14">
        <f>IF(henkan!Z14="","",henkan!Z14)</f>
        <v>0</v>
      </c>
      <c r="T14">
        <v>47</v>
      </c>
    </row>
    <row r="15" spans="1:20" ht="13.5">
      <c r="A15" t="str">
        <f>IF(henkan!A15="","",henkan!A15)</f>
        <v>男子</v>
      </c>
      <c r="B15">
        <f>IF(henkan!B15="","",henkan!B15)</f>
        <v>14</v>
      </c>
      <c r="C15">
        <f>IF(henkan!C15="","",henkan!C15)</f>
        <v>0</v>
      </c>
      <c r="D15">
        <f>IF(henkan!D15="","",henkan!D15)</f>
        <v>0</v>
      </c>
      <c r="E15" t="str">
        <f>IF(henkan!H15="","",henkan!H15)</f>
        <v>0　　0(0)</v>
      </c>
      <c r="F15">
        <f>IF(henkan!I15="","",henkan!I15)</f>
        <v>0</v>
      </c>
      <c r="G15">
        <f>IF(henkan!J15="","",henkan!J15)</f>
        <v>0</v>
      </c>
      <c r="H15" t="str">
        <f>IF(henkan!K15="","",henkan!K15)</f>
        <v>0　0</v>
      </c>
      <c r="I15">
        <f>IF(henkan!L15="","",henkan!L15)</f>
        <v>0</v>
      </c>
      <c r="J15">
        <f>IF(henkan!M15="","",henkan!M15)</f>
        <v>0</v>
      </c>
      <c r="K15">
        <f>IF(henkan!N15="","",henkan!N15)</f>
        <v>0</v>
      </c>
      <c r="L15">
        <f>IF(henkan!Q15="","",henkan!Q15)</f>
        <v>0</v>
      </c>
      <c r="M15" t="e">
        <f>IF(henkan!R15="","",henkan!R15)</f>
        <v>#N/A</v>
      </c>
      <c r="N15">
        <f>IF(henkan!S15="","",henkan!S15)</f>
        <v>0</v>
      </c>
      <c r="O15">
        <f>IF(henkan!V15="","",henkan!V15)</f>
        <v>0</v>
      </c>
      <c r="P15" t="e">
        <f>IF(henkan!W15="","",henkan!W15)</f>
        <v>#N/A</v>
      </c>
      <c r="Q15">
        <f>IF(henkan!X15="","",henkan!X15)</f>
        <v>0</v>
      </c>
      <c r="R15">
        <f>IF(henkan!Y15="","",henkan!Y15)</f>
        <v>0</v>
      </c>
      <c r="S15">
        <f>IF(henkan!Z15="","",henkan!Z15)</f>
        <v>0</v>
      </c>
      <c r="T15">
        <v>47</v>
      </c>
    </row>
    <row r="16" spans="1:20" ht="13.5">
      <c r="A16" t="str">
        <f>IF(henkan!A16="","",henkan!A16)</f>
        <v>男子</v>
      </c>
      <c r="B16">
        <f>IF(henkan!B16="","",henkan!B16)</f>
        <v>15</v>
      </c>
      <c r="C16">
        <f>IF(henkan!C16="","",henkan!C16)</f>
        <v>0</v>
      </c>
      <c r="D16">
        <f>IF(henkan!D16="","",henkan!D16)</f>
        <v>0</v>
      </c>
      <c r="E16" t="str">
        <f>IF(henkan!H16="","",henkan!H16)</f>
        <v>0　　0(0)</v>
      </c>
      <c r="F16">
        <f>IF(henkan!I16="","",henkan!I16)</f>
        <v>0</v>
      </c>
      <c r="G16">
        <f>IF(henkan!J16="","",henkan!J16)</f>
        <v>0</v>
      </c>
      <c r="H16" t="str">
        <f>IF(henkan!K16="","",henkan!K16)</f>
        <v>0　0</v>
      </c>
      <c r="I16">
        <f>IF(henkan!L16="","",henkan!L16)</f>
        <v>0</v>
      </c>
      <c r="J16">
        <f>IF(henkan!M16="","",henkan!M16)</f>
        <v>0</v>
      </c>
      <c r="K16">
        <f>IF(henkan!N16="","",henkan!N16)</f>
        <v>0</v>
      </c>
      <c r="L16">
        <f>IF(henkan!Q16="","",henkan!Q16)</f>
        <v>0</v>
      </c>
      <c r="M16" t="e">
        <f>IF(henkan!R16="","",henkan!R16)</f>
        <v>#N/A</v>
      </c>
      <c r="N16">
        <f>IF(henkan!S16="","",henkan!S16)</f>
        <v>0</v>
      </c>
      <c r="O16">
        <f>IF(henkan!V16="","",henkan!V16)</f>
        <v>0</v>
      </c>
      <c r="P16" t="e">
        <f>IF(henkan!W16="","",henkan!W16)</f>
        <v>#N/A</v>
      </c>
      <c r="Q16">
        <f>IF(henkan!X16="","",henkan!X16)</f>
        <v>0</v>
      </c>
      <c r="R16">
        <f>IF(henkan!Y16="","",henkan!Y16)</f>
        <v>0</v>
      </c>
      <c r="S16">
        <f>IF(henkan!Z16="","",henkan!Z16)</f>
        <v>0</v>
      </c>
      <c r="T16">
        <v>47</v>
      </c>
    </row>
    <row r="17" spans="1:20" ht="13.5">
      <c r="A17" t="str">
        <f>IF(henkan!A17="","",henkan!A17)</f>
        <v>男子</v>
      </c>
      <c r="B17">
        <f>IF(henkan!B17="","",henkan!B17)</f>
        <v>16</v>
      </c>
      <c r="C17">
        <f>IF(henkan!C17="","",henkan!C17)</f>
        <v>0</v>
      </c>
      <c r="D17">
        <f>IF(henkan!D17="","",henkan!D17)</f>
        <v>0</v>
      </c>
      <c r="E17" t="str">
        <f>IF(henkan!H17="","",henkan!H17)</f>
        <v>0　　0(0)</v>
      </c>
      <c r="F17">
        <f>IF(henkan!I17="","",henkan!I17)</f>
        <v>0</v>
      </c>
      <c r="G17">
        <f>IF(henkan!J17="","",henkan!J17)</f>
        <v>0</v>
      </c>
      <c r="H17" t="str">
        <f>IF(henkan!K17="","",henkan!K17)</f>
        <v>0　0</v>
      </c>
      <c r="I17">
        <f>IF(henkan!L17="","",henkan!L17)</f>
        <v>0</v>
      </c>
      <c r="J17">
        <f>IF(henkan!M17="","",henkan!M17)</f>
        <v>0</v>
      </c>
      <c r="K17">
        <f>IF(henkan!N17="","",henkan!N17)</f>
        <v>0</v>
      </c>
      <c r="L17">
        <f>IF(henkan!Q17="","",henkan!Q17)</f>
        <v>0</v>
      </c>
      <c r="M17" t="e">
        <f>IF(henkan!R17="","",henkan!R17)</f>
        <v>#N/A</v>
      </c>
      <c r="N17">
        <f>IF(henkan!S17="","",henkan!S17)</f>
        <v>0</v>
      </c>
      <c r="O17">
        <f>IF(henkan!V17="","",henkan!V17)</f>
        <v>0</v>
      </c>
      <c r="P17" t="e">
        <f>IF(henkan!W17="","",henkan!W17)</f>
        <v>#N/A</v>
      </c>
      <c r="Q17">
        <f>IF(henkan!X17="","",henkan!X17)</f>
        <v>0</v>
      </c>
      <c r="R17">
        <f>IF(henkan!Y17="","",henkan!Y17)</f>
        <v>0</v>
      </c>
      <c r="S17">
        <f>IF(henkan!Z17="","",henkan!Z17)</f>
        <v>0</v>
      </c>
      <c r="T17">
        <v>47</v>
      </c>
    </row>
    <row r="18" spans="1:20" ht="13.5">
      <c r="A18" t="str">
        <f>IF(henkan!A18="","",henkan!A18)</f>
        <v>男子</v>
      </c>
      <c r="B18">
        <f>IF(henkan!B18="","",henkan!B18)</f>
        <v>17</v>
      </c>
      <c r="C18">
        <f>IF(henkan!C18="","",henkan!C18)</f>
        <v>0</v>
      </c>
      <c r="D18">
        <f>IF(henkan!D18="","",henkan!D18)</f>
        <v>0</v>
      </c>
      <c r="E18" t="str">
        <f>IF(henkan!H18="","",henkan!H18)</f>
        <v>0　　0(0)</v>
      </c>
      <c r="F18">
        <f>IF(henkan!I18="","",henkan!I18)</f>
        <v>0</v>
      </c>
      <c r="G18">
        <f>IF(henkan!J18="","",henkan!J18)</f>
        <v>0</v>
      </c>
      <c r="H18" t="str">
        <f>IF(henkan!K18="","",henkan!K18)</f>
        <v>0　0</v>
      </c>
      <c r="I18">
        <f>IF(henkan!L18="","",henkan!L18)</f>
        <v>0</v>
      </c>
      <c r="J18">
        <f>IF(henkan!M18="","",henkan!M18)</f>
        <v>0</v>
      </c>
      <c r="K18">
        <f>IF(henkan!N18="","",henkan!N18)</f>
        <v>0</v>
      </c>
      <c r="L18">
        <f>IF(henkan!Q18="","",henkan!Q18)</f>
        <v>0</v>
      </c>
      <c r="M18" t="e">
        <f>IF(henkan!R18="","",henkan!R18)</f>
        <v>#N/A</v>
      </c>
      <c r="N18">
        <f>IF(henkan!S18="","",henkan!S18)</f>
        <v>0</v>
      </c>
      <c r="O18">
        <f>IF(henkan!V18="","",henkan!V18)</f>
        <v>0</v>
      </c>
      <c r="P18" t="e">
        <f>IF(henkan!W18="","",henkan!W18)</f>
        <v>#N/A</v>
      </c>
      <c r="Q18">
        <f>IF(henkan!X18="","",henkan!X18)</f>
        <v>0</v>
      </c>
      <c r="R18">
        <f>IF(henkan!Y18="","",henkan!Y18)</f>
        <v>0</v>
      </c>
      <c r="S18">
        <f>IF(henkan!Z18="","",henkan!Z18)</f>
        <v>0</v>
      </c>
      <c r="T18">
        <v>47</v>
      </c>
    </row>
    <row r="19" spans="1:20" ht="13.5">
      <c r="A19" t="str">
        <f>IF(henkan!A19="","",henkan!A19)</f>
        <v>男子</v>
      </c>
      <c r="B19">
        <f>IF(henkan!B19="","",henkan!B19)</f>
        <v>18</v>
      </c>
      <c r="C19">
        <f>IF(henkan!C19="","",henkan!C19)</f>
        <v>0</v>
      </c>
      <c r="D19">
        <f>IF(henkan!D19="","",henkan!D19)</f>
        <v>0</v>
      </c>
      <c r="E19" t="str">
        <f>IF(henkan!H19="","",henkan!H19)</f>
        <v>0　　0(0)</v>
      </c>
      <c r="F19">
        <f>IF(henkan!I19="","",henkan!I19)</f>
        <v>0</v>
      </c>
      <c r="G19">
        <f>IF(henkan!J19="","",henkan!J19)</f>
        <v>0</v>
      </c>
      <c r="H19" t="str">
        <f>IF(henkan!K19="","",henkan!K19)</f>
        <v>0　0</v>
      </c>
      <c r="I19">
        <f>IF(henkan!L19="","",henkan!L19)</f>
        <v>0</v>
      </c>
      <c r="J19">
        <f>IF(henkan!M19="","",henkan!M19)</f>
        <v>0</v>
      </c>
      <c r="K19">
        <f>IF(henkan!N19="","",henkan!N19)</f>
        <v>0</v>
      </c>
      <c r="L19">
        <f>IF(henkan!Q19="","",henkan!Q19)</f>
        <v>0</v>
      </c>
      <c r="M19" t="e">
        <f>IF(henkan!R19="","",henkan!R19)</f>
        <v>#N/A</v>
      </c>
      <c r="N19">
        <f>IF(henkan!S19="","",henkan!S19)</f>
        <v>0</v>
      </c>
      <c r="O19">
        <f>IF(henkan!V19="","",henkan!V19)</f>
        <v>0</v>
      </c>
      <c r="P19" t="e">
        <f>IF(henkan!W19="","",henkan!W19)</f>
        <v>#N/A</v>
      </c>
      <c r="Q19">
        <f>IF(henkan!X19="","",henkan!X19)</f>
        <v>0</v>
      </c>
      <c r="R19">
        <f>IF(henkan!Y19="","",henkan!Y19)</f>
        <v>0</v>
      </c>
      <c r="S19">
        <f>IF(henkan!Z19="","",henkan!Z19)</f>
        <v>0</v>
      </c>
      <c r="T19">
        <v>47</v>
      </c>
    </row>
    <row r="20" spans="1:20" ht="13.5">
      <c r="A20" t="str">
        <f>IF(henkan!A20="","",henkan!A20)</f>
        <v>男子</v>
      </c>
      <c r="B20">
        <f>IF(henkan!B20="","",henkan!B20)</f>
        <v>19</v>
      </c>
      <c r="C20">
        <f>IF(henkan!C20="","",henkan!C20)</f>
        <v>0</v>
      </c>
      <c r="D20">
        <f>IF(henkan!D20="","",henkan!D20)</f>
        <v>0</v>
      </c>
      <c r="E20" t="str">
        <f>IF(henkan!H20="","",henkan!H20)</f>
        <v>0　　0(0)</v>
      </c>
      <c r="F20">
        <f>IF(henkan!I20="","",henkan!I20)</f>
        <v>0</v>
      </c>
      <c r="G20">
        <f>IF(henkan!J20="","",henkan!J20)</f>
        <v>0</v>
      </c>
      <c r="H20" t="str">
        <f>IF(henkan!K20="","",henkan!K20)</f>
        <v>0　0</v>
      </c>
      <c r="I20">
        <f>IF(henkan!L20="","",henkan!L20)</f>
        <v>0</v>
      </c>
      <c r="J20">
        <f>IF(henkan!M20="","",henkan!M20)</f>
        <v>0</v>
      </c>
      <c r="K20">
        <f>IF(henkan!N20="","",henkan!N20)</f>
        <v>0</v>
      </c>
      <c r="L20">
        <f>IF(henkan!Q20="","",henkan!Q20)</f>
        <v>0</v>
      </c>
      <c r="M20" t="e">
        <f>IF(henkan!R20="","",henkan!R20)</f>
        <v>#N/A</v>
      </c>
      <c r="N20">
        <f>IF(henkan!S20="","",henkan!S20)</f>
        <v>0</v>
      </c>
      <c r="O20">
        <f>IF(henkan!V20="","",henkan!V20)</f>
        <v>0</v>
      </c>
      <c r="P20" t="e">
        <f>IF(henkan!W20="","",henkan!W20)</f>
        <v>#N/A</v>
      </c>
      <c r="Q20">
        <f>IF(henkan!X20="","",henkan!X20)</f>
        <v>0</v>
      </c>
      <c r="R20">
        <f>IF(henkan!Y20="","",henkan!Y20)</f>
        <v>0</v>
      </c>
      <c r="S20">
        <f>IF(henkan!Z20="","",henkan!Z20)</f>
        <v>0</v>
      </c>
      <c r="T20">
        <v>47</v>
      </c>
    </row>
    <row r="21" spans="1:20" ht="13.5">
      <c r="A21" t="str">
        <f>IF(henkan!A21="","",henkan!A21)</f>
        <v>男子</v>
      </c>
      <c r="B21">
        <f>IF(henkan!B21="","",henkan!B21)</f>
        <v>20</v>
      </c>
      <c r="C21">
        <f>IF(henkan!C21="","",henkan!C21)</f>
        <v>0</v>
      </c>
      <c r="D21">
        <f>IF(henkan!D21="","",henkan!D21)</f>
        <v>0</v>
      </c>
      <c r="E21" t="str">
        <f>IF(henkan!H21="","",henkan!H21)</f>
        <v>0　　0(0)</v>
      </c>
      <c r="F21">
        <f>IF(henkan!I21="","",henkan!I21)</f>
      </c>
      <c r="G21">
        <f>IF(henkan!J21="","",henkan!J21)</f>
      </c>
      <c r="H21" t="str">
        <f>IF(henkan!K21="","",henkan!K21)</f>
        <v>　</v>
      </c>
      <c r="I21">
        <f>IF(henkan!L21="","",henkan!L21)</f>
        <v>0</v>
      </c>
      <c r="J21">
        <f>IF(henkan!M21="","",henkan!M21)</f>
        <v>0</v>
      </c>
      <c r="K21">
        <f>IF(henkan!N21="","",henkan!N21)</f>
        <v>0</v>
      </c>
      <c r="L21">
        <f>IF(henkan!Q21="","",henkan!Q21)</f>
        <v>0</v>
      </c>
      <c r="M21" t="e">
        <f>IF(henkan!R21="","",henkan!R21)</f>
        <v>#N/A</v>
      </c>
      <c r="N21">
        <f>IF(henkan!S21="","",henkan!S21)</f>
        <v>0</v>
      </c>
      <c r="O21">
        <f>IF(henkan!V21="","",henkan!V21)</f>
        <v>0</v>
      </c>
      <c r="P21" t="e">
        <f>IF(henkan!W21="","",henkan!W21)</f>
        <v>#N/A</v>
      </c>
      <c r="Q21">
        <f>IF(henkan!X21="","",henkan!X21)</f>
        <v>0</v>
      </c>
      <c r="R21">
        <f>IF(henkan!Y21="","",henkan!Y21)</f>
        <v>0</v>
      </c>
      <c r="S21">
        <f>IF(henkan!Z21="","",henkan!Z21)</f>
        <v>0</v>
      </c>
      <c r="T21">
        <v>47</v>
      </c>
    </row>
    <row r="22" spans="1:20" ht="13.5">
      <c r="A22" t="str">
        <f>IF(henkan!A22="","",henkan!A22)</f>
        <v>男子</v>
      </c>
      <c r="B22">
        <f>IF(henkan!B22="","",henkan!B22)</f>
        <v>21</v>
      </c>
      <c r="C22">
        <f>IF(henkan!C22="","",henkan!C22)</f>
        <v>0</v>
      </c>
      <c r="D22">
        <f>IF(henkan!D22="","",henkan!D22)</f>
        <v>0</v>
      </c>
      <c r="E22" t="str">
        <f>IF(henkan!H22="","",henkan!H22)</f>
        <v>0　　0(0)</v>
      </c>
      <c r="F22">
        <f>IF(henkan!I22="","",henkan!I22)</f>
      </c>
      <c r="G22">
        <f>IF(henkan!J22="","",henkan!J22)</f>
      </c>
      <c r="H22" t="str">
        <f>IF(henkan!K22="","",henkan!K22)</f>
        <v>　</v>
      </c>
      <c r="I22">
        <f>IF(henkan!L22="","",henkan!L22)</f>
        <v>0</v>
      </c>
      <c r="J22">
        <f>IF(henkan!M22="","",henkan!M22)</f>
        <v>0</v>
      </c>
      <c r="K22">
        <f>IF(henkan!N22="","",henkan!N22)</f>
        <v>0</v>
      </c>
      <c r="L22">
        <f>IF(henkan!Q22="","",henkan!Q22)</f>
        <v>0</v>
      </c>
      <c r="M22" t="e">
        <f>IF(henkan!R22="","",henkan!R22)</f>
        <v>#N/A</v>
      </c>
      <c r="N22">
        <f>IF(henkan!S22="","",henkan!S22)</f>
        <v>0</v>
      </c>
      <c r="O22">
        <f>IF(henkan!V22="","",henkan!V22)</f>
        <v>0</v>
      </c>
      <c r="P22" t="e">
        <f>IF(henkan!W22="","",henkan!W22)</f>
        <v>#N/A</v>
      </c>
      <c r="Q22">
        <f>IF(henkan!X22="","",henkan!X22)</f>
        <v>0</v>
      </c>
      <c r="R22">
        <f>IF(henkan!Y22="","",henkan!Y22)</f>
        <v>0</v>
      </c>
      <c r="S22">
        <f>IF(henkan!Z22="","",henkan!Z22)</f>
        <v>0</v>
      </c>
      <c r="T22">
        <v>47</v>
      </c>
    </row>
    <row r="23" spans="1:20" ht="13.5">
      <c r="A23" t="str">
        <f>IF(henkan!A23="","",henkan!A23)</f>
        <v>男子</v>
      </c>
      <c r="B23">
        <f>IF(henkan!B23="","",henkan!B23)</f>
        <v>22</v>
      </c>
      <c r="C23">
        <f>IF(henkan!C23="","",henkan!C23)</f>
        <v>0</v>
      </c>
      <c r="D23">
        <f>IF(henkan!D23="","",henkan!D23)</f>
        <v>0</v>
      </c>
      <c r="E23" t="str">
        <f>IF(henkan!H23="","",henkan!H23)</f>
        <v>0　　0(0)</v>
      </c>
      <c r="F23">
        <f>IF(henkan!I23="","",henkan!I23)</f>
      </c>
      <c r="G23">
        <f>IF(henkan!J23="","",henkan!J23)</f>
      </c>
      <c r="H23" t="str">
        <f>IF(henkan!K23="","",henkan!K23)</f>
        <v>　</v>
      </c>
      <c r="I23">
        <f>IF(henkan!L23="","",henkan!L23)</f>
        <v>0</v>
      </c>
      <c r="J23">
        <f>IF(henkan!M23="","",henkan!M23)</f>
        <v>0</v>
      </c>
      <c r="K23">
        <f>IF(henkan!N23="","",henkan!N23)</f>
        <v>0</v>
      </c>
      <c r="L23">
        <f>IF(henkan!Q23="","",henkan!Q23)</f>
        <v>0</v>
      </c>
      <c r="M23" t="e">
        <f>IF(henkan!R23="","",henkan!R23)</f>
        <v>#N/A</v>
      </c>
      <c r="N23">
        <f>IF(henkan!S23="","",henkan!S23)</f>
        <v>0</v>
      </c>
      <c r="O23">
        <f>IF(henkan!V23="","",henkan!V23)</f>
        <v>0</v>
      </c>
      <c r="P23" t="e">
        <f>IF(henkan!W23="","",henkan!W23)</f>
        <v>#N/A</v>
      </c>
      <c r="Q23">
        <f>IF(henkan!X23="","",henkan!X23)</f>
        <v>0</v>
      </c>
      <c r="R23">
        <f>IF(henkan!Y23="","",henkan!Y23)</f>
        <v>0</v>
      </c>
      <c r="S23">
        <f>IF(henkan!Z23="","",henkan!Z23)</f>
        <v>0</v>
      </c>
      <c r="T23">
        <v>47</v>
      </c>
    </row>
    <row r="24" spans="1:20" ht="13.5">
      <c r="A24" t="str">
        <f>IF(henkan!A24="","",henkan!A24)</f>
        <v>男子</v>
      </c>
      <c r="B24">
        <f>IF(henkan!B24="","",henkan!B24)</f>
        <v>23</v>
      </c>
      <c r="C24">
        <f>IF(henkan!C24="","",henkan!C24)</f>
        <v>0</v>
      </c>
      <c r="D24">
        <f>IF(henkan!D24="","",henkan!D24)</f>
        <v>0</v>
      </c>
      <c r="E24" t="str">
        <f>IF(henkan!H24="","",henkan!H24)</f>
        <v>0　　0(0)</v>
      </c>
      <c r="F24">
        <f>IF(henkan!I24="","",henkan!I24)</f>
      </c>
      <c r="G24">
        <f>IF(henkan!J24="","",henkan!J24)</f>
      </c>
      <c r="H24" t="str">
        <f>IF(henkan!K24="","",henkan!K24)</f>
        <v>　</v>
      </c>
      <c r="I24">
        <f>IF(henkan!L24="","",henkan!L24)</f>
        <v>0</v>
      </c>
      <c r="J24">
        <f>IF(henkan!M24="","",henkan!M24)</f>
        <v>0</v>
      </c>
      <c r="K24">
        <f>IF(henkan!N24="","",henkan!N24)</f>
        <v>0</v>
      </c>
      <c r="L24">
        <f>IF(henkan!Q24="","",henkan!Q24)</f>
        <v>0</v>
      </c>
      <c r="M24" t="e">
        <f>IF(henkan!R24="","",henkan!R24)</f>
        <v>#N/A</v>
      </c>
      <c r="N24">
        <f>IF(henkan!S24="","",henkan!S24)</f>
        <v>0</v>
      </c>
      <c r="O24">
        <f>IF(henkan!V24="","",henkan!V24)</f>
        <v>0</v>
      </c>
      <c r="P24" t="e">
        <f>IF(henkan!W24="","",henkan!W24)</f>
        <v>#N/A</v>
      </c>
      <c r="Q24">
        <f>IF(henkan!X24="","",henkan!X24)</f>
        <v>0</v>
      </c>
      <c r="R24">
        <f>IF(henkan!Y24="","",henkan!Y24)</f>
        <v>0</v>
      </c>
      <c r="S24">
        <f>IF(henkan!Z24="","",henkan!Z24)</f>
        <v>0</v>
      </c>
      <c r="T24">
        <v>47</v>
      </c>
    </row>
    <row r="25" spans="1:20" ht="13.5">
      <c r="A25" t="str">
        <f>IF(henkan!A25="","",henkan!A25)</f>
        <v>男子</v>
      </c>
      <c r="B25">
        <f>IF(henkan!B25="","",henkan!B25)</f>
        <v>24</v>
      </c>
      <c r="C25">
        <f>IF(henkan!C25="","",henkan!C25)</f>
        <v>0</v>
      </c>
      <c r="D25">
        <f>IF(henkan!D25="","",henkan!D25)</f>
        <v>0</v>
      </c>
      <c r="E25" t="str">
        <f>IF(henkan!H25="","",henkan!H25)</f>
        <v>0　　0(0)</v>
      </c>
      <c r="F25">
        <f>IF(henkan!I25="","",henkan!I25)</f>
      </c>
      <c r="G25">
        <f>IF(henkan!J25="","",henkan!J25)</f>
      </c>
      <c r="H25" t="str">
        <f>IF(henkan!K25="","",henkan!K25)</f>
        <v>　</v>
      </c>
      <c r="I25">
        <f>IF(henkan!L25="","",henkan!L25)</f>
        <v>0</v>
      </c>
      <c r="J25">
        <f>IF(henkan!M25="","",henkan!M25)</f>
        <v>0</v>
      </c>
      <c r="K25">
        <f>IF(henkan!N25="","",henkan!N25)</f>
        <v>0</v>
      </c>
      <c r="L25">
        <f>IF(henkan!Q25="","",henkan!Q25)</f>
        <v>0</v>
      </c>
      <c r="M25" t="e">
        <f>IF(henkan!R25="","",henkan!R25)</f>
        <v>#N/A</v>
      </c>
      <c r="N25">
        <f>IF(henkan!S25="","",henkan!S25)</f>
        <v>0</v>
      </c>
      <c r="O25">
        <f>IF(henkan!V25="","",henkan!V25)</f>
        <v>0</v>
      </c>
      <c r="P25" t="e">
        <f>IF(henkan!W25="","",henkan!W25)</f>
        <v>#N/A</v>
      </c>
      <c r="Q25">
        <f>IF(henkan!X25="","",henkan!X25)</f>
        <v>0</v>
      </c>
      <c r="R25">
        <f>IF(henkan!Y25="","",henkan!Y25)</f>
        <v>0</v>
      </c>
      <c r="S25">
        <f>IF(henkan!Z25="","",henkan!Z25)</f>
        <v>0</v>
      </c>
      <c r="T25">
        <v>47</v>
      </c>
    </row>
    <row r="26" spans="1:20" ht="13.5">
      <c r="A26" t="str">
        <f>IF(henkan!A26="","",henkan!A26)</f>
        <v>男子</v>
      </c>
      <c r="B26">
        <f>IF(henkan!B26="","",henkan!B26)</f>
        <v>25</v>
      </c>
      <c r="C26">
        <f>IF(henkan!C26="","",henkan!C26)</f>
        <v>0</v>
      </c>
      <c r="D26">
        <f>IF(henkan!D26="","",henkan!D26)</f>
        <v>0</v>
      </c>
      <c r="E26" t="str">
        <f>IF(henkan!H26="","",henkan!H26)</f>
        <v>0　　0(0)</v>
      </c>
      <c r="F26">
        <f>IF(henkan!I26="","",henkan!I26)</f>
      </c>
      <c r="G26">
        <f>IF(henkan!J26="","",henkan!J26)</f>
      </c>
      <c r="H26" t="str">
        <f>IF(henkan!K26="","",henkan!K26)</f>
        <v>　</v>
      </c>
      <c r="I26">
        <f>IF(henkan!L26="","",henkan!L26)</f>
        <v>0</v>
      </c>
      <c r="J26">
        <f>IF(henkan!M26="","",henkan!M26)</f>
        <v>0</v>
      </c>
      <c r="K26">
        <f>IF(henkan!N26="","",henkan!N26)</f>
        <v>0</v>
      </c>
      <c r="L26">
        <f>IF(henkan!Q26="","",henkan!Q26)</f>
        <v>0</v>
      </c>
      <c r="M26" t="e">
        <f>IF(henkan!R26="","",henkan!R26)</f>
        <v>#N/A</v>
      </c>
      <c r="N26">
        <f>IF(henkan!S26="","",henkan!S26)</f>
        <v>0</v>
      </c>
      <c r="O26">
        <f>IF(henkan!V26="","",henkan!V26)</f>
        <v>0</v>
      </c>
      <c r="P26" t="e">
        <f>IF(henkan!W26="","",henkan!W26)</f>
        <v>#N/A</v>
      </c>
      <c r="Q26">
        <f>IF(henkan!X26="","",henkan!X26)</f>
        <v>0</v>
      </c>
      <c r="R26">
        <f>IF(henkan!Y26="","",henkan!Y26)</f>
        <v>0</v>
      </c>
      <c r="S26">
        <f>IF(henkan!Z26="","",henkan!Z26)</f>
        <v>0</v>
      </c>
      <c r="T26">
        <v>47</v>
      </c>
    </row>
    <row r="27" spans="1:20" ht="13.5">
      <c r="A27" t="str">
        <f>IF(henkan!A27="","",henkan!A27)</f>
        <v>男子</v>
      </c>
      <c r="B27">
        <f>IF(henkan!B27="","",henkan!B27)</f>
        <v>26</v>
      </c>
      <c r="C27">
        <f>IF(henkan!C27="","",henkan!C27)</f>
        <v>0</v>
      </c>
      <c r="D27">
        <f>IF(henkan!D27="","",henkan!D27)</f>
        <v>0</v>
      </c>
      <c r="E27" t="str">
        <f>IF(henkan!H27="","",henkan!H27)</f>
        <v>0　　0(0)</v>
      </c>
      <c r="F27">
        <f>IF(henkan!I27="","",henkan!I27)</f>
      </c>
      <c r="G27">
        <f>IF(henkan!J27="","",henkan!J27)</f>
      </c>
      <c r="H27" t="str">
        <f>IF(henkan!K27="","",henkan!K27)</f>
        <v>　</v>
      </c>
      <c r="I27">
        <f>IF(henkan!L27="","",henkan!L27)</f>
        <v>0</v>
      </c>
      <c r="J27">
        <f>IF(henkan!M27="","",henkan!M27)</f>
        <v>0</v>
      </c>
      <c r="K27">
        <f>IF(henkan!N27="","",henkan!N27)</f>
        <v>0</v>
      </c>
      <c r="L27">
        <f>IF(henkan!Q27="","",henkan!Q27)</f>
        <v>0</v>
      </c>
      <c r="M27" t="e">
        <f>IF(henkan!R27="","",henkan!R27)</f>
        <v>#N/A</v>
      </c>
      <c r="N27">
        <f>IF(henkan!S27="","",henkan!S27)</f>
        <v>0</v>
      </c>
      <c r="O27">
        <f>IF(henkan!V27="","",henkan!V27)</f>
        <v>0</v>
      </c>
      <c r="P27" t="e">
        <f>IF(henkan!W27="","",henkan!W27)</f>
        <v>#N/A</v>
      </c>
      <c r="Q27">
        <f>IF(henkan!X27="","",henkan!X27)</f>
        <v>0</v>
      </c>
      <c r="R27">
        <f>IF(henkan!Y27="","",henkan!Y27)</f>
        <v>0</v>
      </c>
      <c r="S27">
        <f>IF(henkan!Z27="","",henkan!Z27)</f>
        <v>0</v>
      </c>
      <c r="T27">
        <v>47</v>
      </c>
    </row>
    <row r="28" spans="1:20" ht="13.5">
      <c r="A28" t="str">
        <f>IF(henkan!A28="","",henkan!A28)</f>
        <v>男子</v>
      </c>
      <c r="B28">
        <f>IF(henkan!B28="","",henkan!B28)</f>
        <v>27</v>
      </c>
      <c r="C28">
        <f>IF(henkan!C28="","",henkan!C28)</f>
        <v>0</v>
      </c>
      <c r="D28">
        <f>IF(henkan!D28="","",henkan!D28)</f>
        <v>0</v>
      </c>
      <c r="E28" t="str">
        <f>IF(henkan!H28="","",henkan!H28)</f>
        <v>0　　0(0)</v>
      </c>
      <c r="F28">
        <f>IF(henkan!I28="","",henkan!I28)</f>
      </c>
      <c r="G28">
        <f>IF(henkan!J28="","",henkan!J28)</f>
      </c>
      <c r="H28" t="str">
        <f>IF(henkan!K28="","",henkan!K28)</f>
        <v>　</v>
      </c>
      <c r="I28">
        <f>IF(henkan!L28="","",henkan!L28)</f>
        <v>0</v>
      </c>
      <c r="J28">
        <f>IF(henkan!M28="","",henkan!M28)</f>
        <v>0</v>
      </c>
      <c r="K28">
        <f>IF(henkan!N28="","",henkan!N28)</f>
        <v>0</v>
      </c>
      <c r="L28">
        <f>IF(henkan!Q28="","",henkan!Q28)</f>
        <v>0</v>
      </c>
      <c r="M28" t="e">
        <f>IF(henkan!R28="","",henkan!R28)</f>
        <v>#N/A</v>
      </c>
      <c r="N28">
        <f>IF(henkan!S28="","",henkan!S28)</f>
        <v>0</v>
      </c>
      <c r="O28">
        <f>IF(henkan!V28="","",henkan!V28)</f>
        <v>0</v>
      </c>
      <c r="P28" t="e">
        <f>IF(henkan!W28="","",henkan!W28)</f>
        <v>#N/A</v>
      </c>
      <c r="Q28">
        <f>IF(henkan!X28="","",henkan!X28)</f>
        <v>0</v>
      </c>
      <c r="R28">
        <f>IF(henkan!Y28="","",henkan!Y28)</f>
        <v>0</v>
      </c>
      <c r="S28">
        <f>IF(henkan!Z28="","",henkan!Z28)</f>
        <v>0</v>
      </c>
      <c r="T28">
        <v>47</v>
      </c>
    </row>
    <row r="29" spans="1:20" ht="13.5">
      <c r="A29" t="str">
        <f>IF(henkan!A29="","",henkan!A29)</f>
        <v>男子</v>
      </c>
      <c r="B29">
        <f>IF(henkan!B29="","",henkan!B29)</f>
        <v>28</v>
      </c>
      <c r="C29">
        <f>IF(henkan!C29="","",henkan!C29)</f>
        <v>0</v>
      </c>
      <c r="D29">
        <f>IF(henkan!D29="","",henkan!D29)</f>
        <v>0</v>
      </c>
      <c r="E29" t="str">
        <f>IF(henkan!H29="","",henkan!H29)</f>
        <v>0　　0(0)</v>
      </c>
      <c r="F29">
        <f>IF(henkan!I29="","",henkan!I29)</f>
      </c>
      <c r="G29">
        <f>IF(henkan!J29="","",henkan!J29)</f>
      </c>
      <c r="H29" t="str">
        <f>IF(henkan!K29="","",henkan!K29)</f>
        <v>　</v>
      </c>
      <c r="I29">
        <f>IF(henkan!L29="","",henkan!L29)</f>
        <v>0</v>
      </c>
      <c r="J29">
        <f>IF(henkan!M29="","",henkan!M29)</f>
        <v>0</v>
      </c>
      <c r="K29">
        <f>IF(henkan!N29="","",henkan!N29)</f>
        <v>0</v>
      </c>
      <c r="L29">
        <f>IF(henkan!Q29="","",henkan!Q29)</f>
        <v>0</v>
      </c>
      <c r="M29" t="e">
        <f>IF(henkan!R29="","",henkan!R29)</f>
        <v>#N/A</v>
      </c>
      <c r="N29">
        <f>IF(henkan!S29="","",henkan!S29)</f>
        <v>0</v>
      </c>
      <c r="O29">
        <f>IF(henkan!V29="","",henkan!V29)</f>
        <v>0</v>
      </c>
      <c r="P29" t="e">
        <f>IF(henkan!W29="","",henkan!W29)</f>
        <v>#N/A</v>
      </c>
      <c r="Q29">
        <f>IF(henkan!X29="","",henkan!X29)</f>
        <v>0</v>
      </c>
      <c r="R29">
        <f>IF(henkan!Y29="","",henkan!Y29)</f>
        <v>0</v>
      </c>
      <c r="S29">
        <f>IF(henkan!Z29="","",henkan!Z29)</f>
        <v>0</v>
      </c>
      <c r="T29">
        <v>47</v>
      </c>
    </row>
    <row r="30" spans="1:20" ht="13.5">
      <c r="A30" t="str">
        <f>IF(henkan!A30="","",henkan!A30)</f>
        <v>男子</v>
      </c>
      <c r="B30">
        <f>IF(henkan!B30="","",henkan!B30)</f>
        <v>29</v>
      </c>
      <c r="C30">
        <f>IF(henkan!C30="","",henkan!C30)</f>
        <v>0</v>
      </c>
      <c r="D30">
        <f>IF(henkan!D30="","",henkan!D30)</f>
        <v>0</v>
      </c>
      <c r="E30" t="str">
        <f>IF(henkan!H30="","",henkan!H30)</f>
        <v>0　　0(0)</v>
      </c>
      <c r="F30">
        <f>IF(henkan!I30="","",henkan!I30)</f>
      </c>
      <c r="G30">
        <f>IF(henkan!J30="","",henkan!J30)</f>
      </c>
      <c r="H30" t="str">
        <f>IF(henkan!K30="","",henkan!K30)</f>
        <v>　</v>
      </c>
      <c r="I30">
        <f>IF(henkan!L30="","",henkan!L30)</f>
        <v>0</v>
      </c>
      <c r="J30">
        <f>IF(henkan!M30="","",henkan!M30)</f>
        <v>0</v>
      </c>
      <c r="K30">
        <f>IF(henkan!N30="","",henkan!N30)</f>
        <v>0</v>
      </c>
      <c r="L30">
        <f>IF(henkan!Q30="","",henkan!Q30)</f>
        <v>0</v>
      </c>
      <c r="M30" t="e">
        <f>IF(henkan!R30="","",henkan!R30)</f>
        <v>#N/A</v>
      </c>
      <c r="N30">
        <f>IF(henkan!S30="","",henkan!S30)</f>
        <v>0</v>
      </c>
      <c r="O30">
        <f>IF(henkan!V30="","",henkan!V30)</f>
        <v>0</v>
      </c>
      <c r="P30" t="e">
        <f>IF(henkan!W30="","",henkan!W30)</f>
        <v>#N/A</v>
      </c>
      <c r="Q30">
        <f>IF(henkan!X30="","",henkan!X30)</f>
        <v>0</v>
      </c>
      <c r="R30">
        <f>IF(henkan!Y30="","",henkan!Y30)</f>
        <v>0</v>
      </c>
      <c r="S30">
        <f>IF(henkan!Z30="","",henkan!Z30)</f>
        <v>0</v>
      </c>
      <c r="T30">
        <v>47</v>
      </c>
    </row>
    <row r="31" spans="1:20" ht="13.5">
      <c r="A31" t="str">
        <f>IF(henkan!A31="","",henkan!A31)</f>
        <v>男子</v>
      </c>
      <c r="B31">
        <f>IF(henkan!B31="","",henkan!B31)</f>
        <v>30</v>
      </c>
      <c r="C31">
        <f>IF(henkan!C31="","",henkan!C31)</f>
        <v>0</v>
      </c>
      <c r="D31">
        <f>IF(henkan!D31="","",henkan!D31)</f>
        <v>0</v>
      </c>
      <c r="E31" t="str">
        <f>IF(henkan!H31="","",henkan!H31)</f>
        <v>0　　0(0)</v>
      </c>
      <c r="F31">
        <f>IF(henkan!I31="","",henkan!I31)</f>
      </c>
      <c r="G31">
        <f>IF(henkan!J31="","",henkan!J31)</f>
      </c>
      <c r="H31" t="str">
        <f>IF(henkan!K31="","",henkan!K31)</f>
        <v>　</v>
      </c>
      <c r="I31">
        <f>IF(henkan!L31="","",henkan!L31)</f>
        <v>0</v>
      </c>
      <c r="J31">
        <f>IF(henkan!M31="","",henkan!M31)</f>
        <v>0</v>
      </c>
      <c r="K31">
        <f>IF(henkan!N31="","",henkan!N31)</f>
        <v>0</v>
      </c>
      <c r="L31">
        <f>IF(henkan!Q31="","",henkan!Q31)</f>
        <v>0</v>
      </c>
      <c r="M31" t="e">
        <f>IF(henkan!R31="","",henkan!R31)</f>
        <v>#N/A</v>
      </c>
      <c r="N31">
        <f>IF(henkan!S31="","",henkan!S31)</f>
        <v>0</v>
      </c>
      <c r="O31">
        <f>IF(henkan!V31="","",henkan!V31)</f>
        <v>0</v>
      </c>
      <c r="P31" t="e">
        <f>IF(henkan!W31="","",henkan!W31)</f>
        <v>#N/A</v>
      </c>
      <c r="Q31">
        <f>IF(henkan!X31="","",henkan!X31)</f>
        <v>0</v>
      </c>
      <c r="R31">
        <f>IF(henkan!Y31="","",henkan!Y31)</f>
        <v>0</v>
      </c>
      <c r="S31">
        <f>IF(henkan!Z31="","",henkan!Z31)</f>
        <v>0</v>
      </c>
      <c r="T31">
        <v>47</v>
      </c>
    </row>
    <row r="32" spans="1:20" ht="13.5">
      <c r="A32">
        <f>IF(henkan!A32="","",henkan!A32)</f>
      </c>
      <c r="B32">
        <f>IF(henkan!B32="","",henkan!B32)</f>
      </c>
      <c r="C32">
        <f>IF(henkan!C32="","",henkan!C32)</f>
      </c>
      <c r="D32">
        <f>IF(henkan!D32="","",henkan!D32)</f>
      </c>
      <c r="E32">
        <f>IF(henkan!H32="","",henkan!H32)</f>
      </c>
      <c r="F32">
        <f>IF(henkan!I32="","",henkan!I32)</f>
      </c>
      <c r="G32">
        <f>IF(henkan!J32="","",henkan!J32)</f>
      </c>
      <c r="H32">
        <f>IF(henkan!K32="","",henkan!K32)</f>
      </c>
      <c r="I32">
        <f>IF(henkan!L32="","",henkan!L32)</f>
      </c>
      <c r="J32">
        <f>IF(henkan!M32="","",henkan!M32)</f>
      </c>
      <c r="K32">
        <f>IF(henkan!N32="","",henkan!N32)</f>
      </c>
      <c r="L32">
        <f>IF(henkan!Q32="","",henkan!Q32)</f>
      </c>
      <c r="M32">
        <f>IF(henkan!R32="","",henkan!R32)</f>
      </c>
      <c r="N32">
        <f>IF(henkan!S32="","",henkan!S32)</f>
      </c>
      <c r="O32">
        <f>IF(henkan!V32="","",henkan!V32)</f>
      </c>
      <c r="P32">
        <f>IF(henkan!W32="","",henkan!W32)</f>
      </c>
      <c r="Q32">
        <f>IF(henkan!X32="","",henkan!X32)</f>
      </c>
      <c r="R32">
        <f>IF(henkan!Y32="","",henkan!Y32)</f>
      </c>
      <c r="S32">
        <f>IF(henkan!Z32="","",henkan!Z32)</f>
      </c>
      <c r="T32">
        <v>47</v>
      </c>
    </row>
    <row r="33" spans="1:20" ht="13.5">
      <c r="A33" t="str">
        <f>IF(henkan!A33="","",henkan!A33)</f>
        <v>女子</v>
      </c>
      <c r="B33">
        <f>IF(henkan!B33="","",henkan!B33)</f>
        <v>1</v>
      </c>
      <c r="C33">
        <f>IF(henkan!C33="","",henkan!C33)</f>
        <v>0</v>
      </c>
      <c r="D33">
        <f>IF(henkan!D33="","",henkan!D33)</f>
        <v>0</v>
      </c>
      <c r="E33" t="str">
        <f>IF(henkan!H33="","",henkan!H33)</f>
        <v>0　　0(0)</v>
      </c>
      <c r="F33">
        <f>IF(henkan!I33="","",henkan!I33)</f>
        <v>0</v>
      </c>
      <c r="G33">
        <f>IF(henkan!J33="","",henkan!J33)</f>
        <v>0</v>
      </c>
      <c r="H33" t="str">
        <f>IF(henkan!K33="","",henkan!K33)</f>
        <v>0　0</v>
      </c>
      <c r="I33">
        <f>IF(henkan!L33="","",henkan!L33)</f>
        <v>0</v>
      </c>
      <c r="J33">
        <f>IF(henkan!M33="","",henkan!M33)</f>
        <v>0</v>
      </c>
      <c r="K33">
        <f>IF(henkan!N33="","",henkan!N33)</f>
        <v>0</v>
      </c>
      <c r="L33">
        <f>IF(henkan!Q33="","",henkan!Q33)</f>
        <v>0</v>
      </c>
      <c r="M33" t="e">
        <f>IF(henkan!R33="","",henkan!R33)</f>
        <v>#N/A</v>
      </c>
      <c r="N33">
        <f>IF(henkan!S33="","",henkan!S33)</f>
        <v>0</v>
      </c>
      <c r="O33">
        <f>IF(henkan!V33="","",henkan!V33)</f>
        <v>0</v>
      </c>
      <c r="P33" t="e">
        <f>IF(henkan!W33="","",henkan!W33)</f>
        <v>#N/A</v>
      </c>
      <c r="Q33">
        <f>IF(henkan!X33="","",henkan!X33)</f>
        <v>0</v>
      </c>
      <c r="R33">
        <f>IF(henkan!Y33="","",henkan!Y33)</f>
        <v>0</v>
      </c>
      <c r="S33">
        <f>IF(henkan!Z33="","",henkan!Z33)</f>
        <v>0</v>
      </c>
      <c r="T33">
        <v>47</v>
      </c>
    </row>
    <row r="34" spans="1:20" ht="13.5">
      <c r="A34" t="str">
        <f>IF(henkan!A34="","",henkan!A34)</f>
        <v>女子</v>
      </c>
      <c r="B34">
        <f>IF(henkan!B34="","",henkan!B34)</f>
        <v>2</v>
      </c>
      <c r="C34">
        <f>IF(henkan!C34="","",henkan!C34)</f>
        <v>0</v>
      </c>
      <c r="D34">
        <f>IF(henkan!D34="","",henkan!D34)</f>
        <v>0</v>
      </c>
      <c r="E34" t="str">
        <f>IF(henkan!H34="","",henkan!H34)</f>
        <v>0　　0(0)</v>
      </c>
      <c r="F34">
        <f>IF(henkan!I34="","",henkan!I34)</f>
        <v>0</v>
      </c>
      <c r="G34">
        <f>IF(henkan!J34="","",henkan!J34)</f>
        <v>0</v>
      </c>
      <c r="H34" t="str">
        <f>IF(henkan!K34="","",henkan!K34)</f>
        <v>0　0</v>
      </c>
      <c r="I34">
        <f>IF(henkan!L34="","",henkan!L34)</f>
        <v>0</v>
      </c>
      <c r="J34">
        <f>IF(henkan!M34="","",henkan!M34)</f>
        <v>0</v>
      </c>
      <c r="K34">
        <f>IF(henkan!N34="","",henkan!N34)</f>
        <v>0</v>
      </c>
      <c r="L34">
        <f>IF(henkan!Q34="","",henkan!Q34)</f>
        <v>0</v>
      </c>
      <c r="M34" t="e">
        <f>IF(henkan!R34="","",henkan!R34)</f>
        <v>#N/A</v>
      </c>
      <c r="N34">
        <f>IF(henkan!S34="","",henkan!S34)</f>
        <v>0</v>
      </c>
      <c r="O34">
        <f>IF(henkan!V34="","",henkan!V34)</f>
        <v>0</v>
      </c>
      <c r="P34" t="e">
        <f>IF(henkan!W34="","",henkan!W34)</f>
        <v>#N/A</v>
      </c>
      <c r="Q34">
        <f>IF(henkan!X34="","",henkan!X34)</f>
        <v>0</v>
      </c>
      <c r="R34">
        <f>IF(henkan!Y34="","",henkan!Y34)</f>
        <v>0</v>
      </c>
      <c r="S34">
        <f>IF(henkan!Z34="","",henkan!Z34)</f>
        <v>0</v>
      </c>
      <c r="T34">
        <v>47</v>
      </c>
    </row>
    <row r="35" spans="1:20" ht="13.5">
      <c r="A35" t="str">
        <f>IF(henkan!A35="","",henkan!A35)</f>
        <v>女子</v>
      </c>
      <c r="B35">
        <f>IF(henkan!B35="","",henkan!B35)</f>
        <v>3</v>
      </c>
      <c r="C35">
        <f>IF(henkan!C35="","",henkan!C35)</f>
        <v>0</v>
      </c>
      <c r="D35">
        <f>IF(henkan!D35="","",henkan!D35)</f>
        <v>0</v>
      </c>
      <c r="E35" t="str">
        <f>IF(henkan!H35="","",henkan!H35)</f>
        <v>0　　0(0)</v>
      </c>
      <c r="F35">
        <f>IF(henkan!I35="","",henkan!I35)</f>
        <v>0</v>
      </c>
      <c r="G35">
        <f>IF(henkan!J35="","",henkan!J35)</f>
        <v>0</v>
      </c>
      <c r="H35" t="str">
        <f>IF(henkan!K35="","",henkan!K35)</f>
        <v>0　0</v>
      </c>
      <c r="I35">
        <f>IF(henkan!L35="","",henkan!L35)</f>
        <v>0</v>
      </c>
      <c r="J35">
        <f>IF(henkan!M35="","",henkan!M35)</f>
        <v>0</v>
      </c>
      <c r="K35">
        <f>IF(henkan!N35="","",henkan!N35)</f>
        <v>0</v>
      </c>
      <c r="L35">
        <f>IF(henkan!Q35="","",henkan!Q35)</f>
        <v>0</v>
      </c>
      <c r="M35" t="e">
        <f>IF(henkan!R35="","",henkan!R35)</f>
        <v>#N/A</v>
      </c>
      <c r="N35">
        <f>IF(henkan!S35="","",henkan!S35)</f>
        <v>0</v>
      </c>
      <c r="O35">
        <f>IF(henkan!V35="","",henkan!V35)</f>
        <v>0</v>
      </c>
      <c r="P35" t="e">
        <f>IF(henkan!W35="","",henkan!W35)</f>
        <v>#N/A</v>
      </c>
      <c r="Q35">
        <f>IF(henkan!X35="","",henkan!X35)</f>
        <v>0</v>
      </c>
      <c r="R35">
        <f>IF(henkan!Y35="","",henkan!Y35)</f>
        <v>0</v>
      </c>
      <c r="S35">
        <f>IF(henkan!Z35="","",henkan!Z35)</f>
        <v>0</v>
      </c>
      <c r="T35">
        <v>47</v>
      </c>
    </row>
    <row r="36" spans="1:20" ht="13.5">
      <c r="A36" t="str">
        <f>IF(henkan!A36="","",henkan!A36)</f>
        <v>女子</v>
      </c>
      <c r="B36">
        <f>IF(henkan!B36="","",henkan!B36)</f>
        <v>4</v>
      </c>
      <c r="C36">
        <f>IF(henkan!C36="","",henkan!C36)</f>
        <v>0</v>
      </c>
      <c r="D36">
        <f>IF(henkan!D36="","",henkan!D36)</f>
        <v>0</v>
      </c>
      <c r="E36" t="str">
        <f>IF(henkan!H36="","",henkan!H36)</f>
        <v>0　　0(0)</v>
      </c>
      <c r="F36">
        <f>IF(henkan!I36="","",henkan!I36)</f>
        <v>0</v>
      </c>
      <c r="G36">
        <f>IF(henkan!J36="","",henkan!J36)</f>
        <v>0</v>
      </c>
      <c r="H36" t="str">
        <f>IF(henkan!K36="","",henkan!K36)</f>
        <v>0　0</v>
      </c>
      <c r="I36">
        <f>IF(henkan!L36="","",henkan!L36)</f>
        <v>0</v>
      </c>
      <c r="J36">
        <f>IF(henkan!M36="","",henkan!M36)</f>
        <v>0</v>
      </c>
      <c r="K36">
        <f>IF(henkan!N36="","",henkan!N36)</f>
        <v>0</v>
      </c>
      <c r="L36">
        <f>IF(henkan!Q36="","",henkan!Q36)</f>
        <v>0</v>
      </c>
      <c r="M36" t="e">
        <f>IF(henkan!R36="","",henkan!R36)</f>
        <v>#N/A</v>
      </c>
      <c r="N36">
        <f>IF(henkan!S36="","",henkan!S36)</f>
        <v>0</v>
      </c>
      <c r="O36">
        <f>IF(henkan!V36="","",henkan!V36)</f>
        <v>0</v>
      </c>
      <c r="P36" t="e">
        <f>IF(henkan!W36="","",henkan!W36)</f>
        <v>#N/A</v>
      </c>
      <c r="Q36">
        <f>IF(henkan!X36="","",henkan!X36)</f>
        <v>0</v>
      </c>
      <c r="R36">
        <f>IF(henkan!Y36="","",henkan!Y36)</f>
        <v>0</v>
      </c>
      <c r="S36">
        <f>IF(henkan!Z36="","",henkan!Z36)</f>
        <v>0</v>
      </c>
      <c r="T36">
        <v>47</v>
      </c>
    </row>
    <row r="37" spans="1:20" ht="13.5">
      <c r="A37" t="str">
        <f>IF(henkan!A37="","",henkan!A37)</f>
        <v>女子</v>
      </c>
      <c r="B37">
        <f>IF(henkan!B37="","",henkan!B37)</f>
        <v>5</v>
      </c>
      <c r="C37">
        <f>IF(henkan!C37="","",henkan!C37)</f>
        <v>0</v>
      </c>
      <c r="D37">
        <f>IF(henkan!D37="","",henkan!D37)</f>
        <v>0</v>
      </c>
      <c r="E37" t="str">
        <f>IF(henkan!H37="","",henkan!H37)</f>
        <v>0　　0(0)</v>
      </c>
      <c r="F37">
        <f>IF(henkan!I37="","",henkan!I37)</f>
        <v>0</v>
      </c>
      <c r="G37">
        <f>IF(henkan!J37="","",henkan!J37)</f>
        <v>0</v>
      </c>
      <c r="H37" t="str">
        <f>IF(henkan!K37="","",henkan!K37)</f>
        <v>0　0</v>
      </c>
      <c r="I37">
        <f>IF(henkan!L37="","",henkan!L37)</f>
        <v>0</v>
      </c>
      <c r="J37">
        <f>IF(henkan!M37="","",henkan!M37)</f>
        <v>0</v>
      </c>
      <c r="K37">
        <f>IF(henkan!N37="","",henkan!N37)</f>
        <v>0</v>
      </c>
      <c r="L37">
        <f>IF(henkan!Q37="","",henkan!Q37)</f>
        <v>0</v>
      </c>
      <c r="M37" t="e">
        <f>IF(henkan!R37="","",henkan!R37)</f>
        <v>#N/A</v>
      </c>
      <c r="N37">
        <f>IF(henkan!S37="","",henkan!S37)</f>
        <v>0</v>
      </c>
      <c r="O37">
        <f>IF(henkan!V37="","",henkan!V37)</f>
        <v>0</v>
      </c>
      <c r="P37" t="e">
        <f>IF(henkan!W37="","",henkan!W37)</f>
        <v>#N/A</v>
      </c>
      <c r="Q37">
        <f>IF(henkan!X37="","",henkan!X37)</f>
        <v>0</v>
      </c>
      <c r="R37">
        <f>IF(henkan!Y37="","",henkan!Y37)</f>
        <v>0</v>
      </c>
      <c r="S37">
        <f>IF(henkan!Z37="","",henkan!Z37)</f>
        <v>0</v>
      </c>
      <c r="T37">
        <v>47</v>
      </c>
    </row>
    <row r="38" spans="1:20" ht="13.5">
      <c r="A38" t="str">
        <f>IF(henkan!A38="","",henkan!A38)</f>
        <v>女子</v>
      </c>
      <c r="B38">
        <f>IF(henkan!B38="","",henkan!B38)</f>
        <v>6</v>
      </c>
      <c r="C38">
        <f>IF(henkan!C38="","",henkan!C38)</f>
        <v>0</v>
      </c>
      <c r="D38">
        <f>IF(henkan!D38="","",henkan!D38)</f>
        <v>0</v>
      </c>
      <c r="E38" t="str">
        <f>IF(henkan!H38="","",henkan!H38)</f>
        <v>0　　0(0)</v>
      </c>
      <c r="F38">
        <f>IF(henkan!I38="","",henkan!I38)</f>
        <v>0</v>
      </c>
      <c r="G38">
        <f>IF(henkan!J38="","",henkan!J38)</f>
        <v>0</v>
      </c>
      <c r="H38" t="str">
        <f>IF(henkan!K38="","",henkan!K38)</f>
        <v>0　0</v>
      </c>
      <c r="I38">
        <f>IF(henkan!L38="","",henkan!L38)</f>
        <v>0</v>
      </c>
      <c r="J38">
        <f>IF(henkan!M38="","",henkan!M38)</f>
        <v>0</v>
      </c>
      <c r="K38">
        <f>IF(henkan!N38="","",henkan!N38)</f>
        <v>0</v>
      </c>
      <c r="L38">
        <f>IF(henkan!Q38="","",henkan!Q38)</f>
        <v>0</v>
      </c>
      <c r="M38" t="e">
        <f>IF(henkan!R38="","",henkan!R38)</f>
        <v>#N/A</v>
      </c>
      <c r="N38">
        <f>IF(henkan!S38="","",henkan!S38)</f>
        <v>0</v>
      </c>
      <c r="O38">
        <f>IF(henkan!V38="","",henkan!V38)</f>
        <v>0</v>
      </c>
      <c r="P38" t="e">
        <f>IF(henkan!W38="","",henkan!W38)</f>
        <v>#N/A</v>
      </c>
      <c r="Q38">
        <f>IF(henkan!X38="","",henkan!X38)</f>
        <v>0</v>
      </c>
      <c r="R38">
        <f>IF(henkan!Y38="","",henkan!Y38)</f>
        <v>0</v>
      </c>
      <c r="S38">
        <f>IF(henkan!Z38="","",henkan!Z38)</f>
        <v>0</v>
      </c>
      <c r="T38">
        <v>47</v>
      </c>
    </row>
    <row r="39" spans="1:20" ht="13.5">
      <c r="A39" t="str">
        <f>IF(henkan!A39="","",henkan!A39)</f>
        <v>女子</v>
      </c>
      <c r="B39">
        <f>IF(henkan!B39="","",henkan!B39)</f>
        <v>7</v>
      </c>
      <c r="C39">
        <f>IF(henkan!C39="","",henkan!C39)</f>
        <v>0</v>
      </c>
      <c r="D39">
        <f>IF(henkan!D39="","",henkan!D39)</f>
        <v>0</v>
      </c>
      <c r="E39" t="str">
        <f>IF(henkan!H39="","",henkan!H39)</f>
        <v>0　　0(0)</v>
      </c>
      <c r="F39">
        <f>IF(henkan!I39="","",henkan!I39)</f>
        <v>0</v>
      </c>
      <c r="G39">
        <f>IF(henkan!J39="","",henkan!J39)</f>
        <v>0</v>
      </c>
      <c r="H39" t="str">
        <f>IF(henkan!K39="","",henkan!K39)</f>
        <v>0　0</v>
      </c>
      <c r="I39">
        <f>IF(henkan!L39="","",henkan!L39)</f>
        <v>0</v>
      </c>
      <c r="J39">
        <f>IF(henkan!M39="","",henkan!M39)</f>
        <v>0</v>
      </c>
      <c r="K39">
        <f>IF(henkan!N39="","",henkan!N39)</f>
        <v>0</v>
      </c>
      <c r="L39">
        <f>IF(henkan!Q39="","",henkan!Q39)</f>
        <v>0</v>
      </c>
      <c r="M39" t="e">
        <f>IF(henkan!R39="","",henkan!R39)</f>
        <v>#N/A</v>
      </c>
      <c r="N39">
        <f>IF(henkan!S39="","",henkan!S39)</f>
        <v>0</v>
      </c>
      <c r="O39">
        <f>IF(henkan!V39="","",henkan!V39)</f>
        <v>0</v>
      </c>
      <c r="P39" t="e">
        <f>IF(henkan!W39="","",henkan!W39)</f>
        <v>#N/A</v>
      </c>
      <c r="Q39">
        <f>IF(henkan!X39="","",henkan!X39)</f>
        <v>0</v>
      </c>
      <c r="R39">
        <f>IF(henkan!Y39="","",henkan!Y39)</f>
        <v>0</v>
      </c>
      <c r="S39">
        <f>IF(henkan!Z39="","",henkan!Z39)</f>
        <v>0</v>
      </c>
      <c r="T39">
        <v>47</v>
      </c>
    </row>
    <row r="40" spans="1:20" ht="13.5">
      <c r="A40" t="str">
        <f>IF(henkan!A40="","",henkan!A40)</f>
        <v>女子</v>
      </c>
      <c r="B40">
        <f>IF(henkan!B40="","",henkan!B40)</f>
        <v>8</v>
      </c>
      <c r="C40">
        <f>IF(henkan!C40="","",henkan!C40)</f>
        <v>0</v>
      </c>
      <c r="D40">
        <f>IF(henkan!D40="","",henkan!D40)</f>
        <v>0</v>
      </c>
      <c r="E40" t="str">
        <f>IF(henkan!H40="","",henkan!H40)</f>
        <v>0　　0(0)</v>
      </c>
      <c r="F40">
        <f>IF(henkan!I40="","",henkan!I40)</f>
        <v>0</v>
      </c>
      <c r="G40">
        <f>IF(henkan!J40="","",henkan!J40)</f>
        <v>0</v>
      </c>
      <c r="H40" t="str">
        <f>IF(henkan!K40="","",henkan!K40)</f>
        <v>0　0</v>
      </c>
      <c r="I40">
        <f>IF(henkan!L40="","",henkan!L40)</f>
        <v>0</v>
      </c>
      <c r="J40">
        <f>IF(henkan!M40="","",henkan!M40)</f>
        <v>0</v>
      </c>
      <c r="K40">
        <f>IF(henkan!N40="","",henkan!N40)</f>
        <v>0</v>
      </c>
      <c r="L40">
        <f>IF(henkan!Q40="","",henkan!Q40)</f>
        <v>0</v>
      </c>
      <c r="M40" t="e">
        <f>IF(henkan!R40="","",henkan!R40)</f>
        <v>#N/A</v>
      </c>
      <c r="N40">
        <f>IF(henkan!S40="","",henkan!S40)</f>
        <v>0</v>
      </c>
      <c r="O40">
        <f>IF(henkan!V40="","",henkan!V40)</f>
        <v>0</v>
      </c>
      <c r="P40" t="e">
        <f>IF(henkan!W40="","",henkan!W40)</f>
        <v>#N/A</v>
      </c>
      <c r="Q40">
        <f>IF(henkan!X40="","",henkan!X40)</f>
        <v>0</v>
      </c>
      <c r="R40">
        <f>IF(henkan!Y40="","",henkan!Y40)</f>
        <v>0</v>
      </c>
      <c r="S40">
        <f>IF(henkan!Z40="","",henkan!Z40)</f>
        <v>0</v>
      </c>
      <c r="T40">
        <v>47</v>
      </c>
    </row>
    <row r="41" spans="1:20" ht="13.5">
      <c r="A41" t="str">
        <f>IF(henkan!A41="","",henkan!A41)</f>
        <v>女子</v>
      </c>
      <c r="B41">
        <f>IF(henkan!B41="","",henkan!B41)</f>
        <v>9</v>
      </c>
      <c r="C41">
        <f>IF(henkan!C41="","",henkan!C41)</f>
        <v>0</v>
      </c>
      <c r="D41">
        <f>IF(henkan!D41="","",henkan!D41)</f>
        <v>0</v>
      </c>
      <c r="E41" t="str">
        <f>IF(henkan!H41="","",henkan!H41)</f>
        <v>0　　0(0)</v>
      </c>
      <c r="F41">
        <f>IF(henkan!I41="","",henkan!I41)</f>
        <v>0</v>
      </c>
      <c r="G41">
        <f>IF(henkan!J41="","",henkan!J41)</f>
        <v>0</v>
      </c>
      <c r="H41" t="str">
        <f>IF(henkan!K41="","",henkan!K41)</f>
        <v>0　0</v>
      </c>
      <c r="I41">
        <f>IF(henkan!L41="","",henkan!L41)</f>
        <v>0</v>
      </c>
      <c r="J41">
        <f>IF(henkan!M41="","",henkan!M41)</f>
        <v>0</v>
      </c>
      <c r="K41">
        <f>IF(henkan!N41="","",henkan!N41)</f>
        <v>0</v>
      </c>
      <c r="L41">
        <f>IF(henkan!Q41="","",henkan!Q41)</f>
        <v>0</v>
      </c>
      <c r="M41" t="e">
        <f>IF(henkan!R41="","",henkan!R41)</f>
        <v>#N/A</v>
      </c>
      <c r="N41">
        <f>IF(henkan!S41="","",henkan!S41)</f>
        <v>0</v>
      </c>
      <c r="O41">
        <f>IF(henkan!V41="","",henkan!V41)</f>
        <v>0</v>
      </c>
      <c r="P41" t="e">
        <f>IF(henkan!W41="","",henkan!W41)</f>
        <v>#N/A</v>
      </c>
      <c r="Q41">
        <f>IF(henkan!X41="","",henkan!X41)</f>
        <v>0</v>
      </c>
      <c r="R41">
        <f>IF(henkan!Y41="","",henkan!Y41)</f>
        <v>0</v>
      </c>
      <c r="S41">
        <f>IF(henkan!Z41="","",henkan!Z41)</f>
        <v>0</v>
      </c>
      <c r="T41">
        <v>47</v>
      </c>
    </row>
    <row r="42" spans="1:20" ht="13.5">
      <c r="A42" t="str">
        <f>IF(henkan!A42="","",henkan!A42)</f>
        <v>女子</v>
      </c>
      <c r="B42">
        <f>IF(henkan!B42="","",henkan!B42)</f>
        <v>10</v>
      </c>
      <c r="C42">
        <f>IF(henkan!C42="","",henkan!C42)</f>
        <v>0</v>
      </c>
      <c r="D42">
        <f>IF(henkan!D42="","",henkan!D42)</f>
        <v>0</v>
      </c>
      <c r="E42" t="str">
        <f>IF(henkan!H42="","",henkan!H42)</f>
        <v>0　　0(0)</v>
      </c>
      <c r="F42">
        <f>IF(henkan!I42="","",henkan!I42)</f>
        <v>0</v>
      </c>
      <c r="G42">
        <f>IF(henkan!J42="","",henkan!J42)</f>
        <v>0</v>
      </c>
      <c r="H42" t="str">
        <f>IF(henkan!K42="","",henkan!K42)</f>
        <v>0　0</v>
      </c>
      <c r="I42">
        <f>IF(henkan!L42="","",henkan!L42)</f>
        <v>0</v>
      </c>
      <c r="J42">
        <f>IF(henkan!M42="","",henkan!M42)</f>
        <v>0</v>
      </c>
      <c r="K42">
        <f>IF(henkan!N42="","",henkan!N42)</f>
        <v>0</v>
      </c>
      <c r="L42">
        <f>IF(henkan!Q42="","",henkan!Q42)</f>
        <v>0</v>
      </c>
      <c r="M42" t="e">
        <f>IF(henkan!R42="","",henkan!R42)</f>
        <v>#N/A</v>
      </c>
      <c r="N42">
        <f>IF(henkan!S42="","",henkan!S42)</f>
        <v>0</v>
      </c>
      <c r="O42">
        <f>IF(henkan!V42="","",henkan!V42)</f>
        <v>0</v>
      </c>
      <c r="P42" t="e">
        <f>IF(henkan!W42="","",henkan!W42)</f>
        <v>#N/A</v>
      </c>
      <c r="Q42">
        <f>IF(henkan!X42="","",henkan!X42)</f>
        <v>0</v>
      </c>
      <c r="R42">
        <f>IF(henkan!Y42="","",henkan!Y42)</f>
        <v>0</v>
      </c>
      <c r="S42">
        <f>IF(henkan!Z42="","",henkan!Z42)</f>
        <v>0</v>
      </c>
      <c r="T42">
        <v>47</v>
      </c>
    </row>
    <row r="43" spans="1:20" ht="13.5">
      <c r="A43" t="str">
        <f>IF(henkan!A43="","",henkan!A43)</f>
        <v>女子</v>
      </c>
      <c r="B43">
        <f>IF(henkan!B43="","",henkan!B43)</f>
        <v>11</v>
      </c>
      <c r="C43">
        <f>IF(henkan!C43="","",henkan!C43)</f>
        <v>0</v>
      </c>
      <c r="D43">
        <f>IF(henkan!D43="","",henkan!D43)</f>
        <v>0</v>
      </c>
      <c r="E43" t="str">
        <f>IF(henkan!H43="","",henkan!H43)</f>
        <v>0　　0(0)</v>
      </c>
      <c r="F43">
        <f>IF(henkan!I43="","",henkan!I43)</f>
        <v>0</v>
      </c>
      <c r="G43">
        <f>IF(henkan!J43="","",henkan!J43)</f>
        <v>0</v>
      </c>
      <c r="H43" t="str">
        <f>IF(henkan!K43="","",henkan!K43)</f>
        <v>0　0</v>
      </c>
      <c r="I43">
        <f>IF(henkan!L43="","",henkan!L43)</f>
        <v>0</v>
      </c>
      <c r="J43">
        <f>IF(henkan!M43="","",henkan!M43)</f>
        <v>0</v>
      </c>
      <c r="K43">
        <f>IF(henkan!N43="","",henkan!N43)</f>
        <v>0</v>
      </c>
      <c r="L43">
        <f>IF(henkan!Q43="","",henkan!Q43)</f>
        <v>0</v>
      </c>
      <c r="M43" t="e">
        <f>IF(henkan!R43="","",henkan!R43)</f>
        <v>#N/A</v>
      </c>
      <c r="N43">
        <f>IF(henkan!S43="","",henkan!S43)</f>
        <v>0</v>
      </c>
      <c r="O43">
        <f>IF(henkan!V43="","",henkan!V43)</f>
        <v>0</v>
      </c>
      <c r="P43" t="e">
        <f>IF(henkan!W43="","",henkan!W43)</f>
        <v>#N/A</v>
      </c>
      <c r="Q43">
        <f>IF(henkan!X43="","",henkan!X43)</f>
        <v>0</v>
      </c>
      <c r="R43">
        <f>IF(henkan!Y43="","",henkan!Y43)</f>
        <v>0</v>
      </c>
      <c r="S43">
        <f>IF(henkan!Z43="","",henkan!Z43)</f>
        <v>0</v>
      </c>
      <c r="T43">
        <v>47</v>
      </c>
    </row>
    <row r="44" spans="1:20" ht="13.5">
      <c r="A44" t="str">
        <f>IF(henkan!A44="","",henkan!A44)</f>
        <v>女子</v>
      </c>
      <c r="B44">
        <f>IF(henkan!B44="","",henkan!B44)</f>
        <v>12</v>
      </c>
      <c r="C44">
        <f>IF(henkan!C44="","",henkan!C44)</f>
        <v>0</v>
      </c>
      <c r="D44">
        <f>IF(henkan!D44="","",henkan!D44)</f>
        <v>0</v>
      </c>
      <c r="E44" t="str">
        <f>IF(henkan!H44="","",henkan!H44)</f>
        <v>0　　0(0)</v>
      </c>
      <c r="F44">
        <f>IF(henkan!I44="","",henkan!I44)</f>
        <v>0</v>
      </c>
      <c r="G44">
        <f>IF(henkan!J44="","",henkan!J44)</f>
        <v>0</v>
      </c>
      <c r="H44" t="str">
        <f>IF(henkan!K44="","",henkan!K44)</f>
        <v>0　0</v>
      </c>
      <c r="I44">
        <f>IF(henkan!L44="","",henkan!L44)</f>
        <v>0</v>
      </c>
      <c r="J44">
        <f>IF(henkan!M44="","",henkan!M44)</f>
        <v>0</v>
      </c>
      <c r="K44">
        <f>IF(henkan!N44="","",henkan!N44)</f>
        <v>0</v>
      </c>
      <c r="L44">
        <f>IF(henkan!Q44="","",henkan!Q44)</f>
        <v>0</v>
      </c>
      <c r="M44" t="e">
        <f>IF(henkan!R44="","",henkan!R44)</f>
        <v>#N/A</v>
      </c>
      <c r="N44">
        <f>IF(henkan!S44="","",henkan!S44)</f>
        <v>0</v>
      </c>
      <c r="O44">
        <f>IF(henkan!V44="","",henkan!V44)</f>
        <v>0</v>
      </c>
      <c r="P44" t="e">
        <f>IF(henkan!W44="","",henkan!W44)</f>
        <v>#N/A</v>
      </c>
      <c r="Q44">
        <f>IF(henkan!X44="","",henkan!X44)</f>
        <v>0</v>
      </c>
      <c r="R44">
        <f>IF(henkan!Y44="","",henkan!Y44)</f>
        <v>0</v>
      </c>
      <c r="S44">
        <f>IF(henkan!Z44="","",henkan!Z44)</f>
        <v>0</v>
      </c>
      <c r="T44">
        <v>47</v>
      </c>
    </row>
    <row r="45" spans="1:20" ht="13.5">
      <c r="A45" t="str">
        <f>IF(henkan!A45="","",henkan!A45)</f>
        <v>女子</v>
      </c>
      <c r="B45">
        <f>IF(henkan!B45="","",henkan!B45)</f>
        <v>13</v>
      </c>
      <c r="C45">
        <f>IF(henkan!C45="","",henkan!C45)</f>
        <v>0</v>
      </c>
      <c r="D45">
        <f>IF(henkan!D45="","",henkan!D45)</f>
        <v>0</v>
      </c>
      <c r="E45" t="str">
        <f>IF(henkan!H45="","",henkan!H45)</f>
        <v>0　　0(0)</v>
      </c>
      <c r="F45">
        <f>IF(henkan!I45="","",henkan!I45)</f>
        <v>0</v>
      </c>
      <c r="G45">
        <f>IF(henkan!J45="","",henkan!J45)</f>
        <v>0</v>
      </c>
      <c r="H45" t="str">
        <f>IF(henkan!K45="","",henkan!K45)</f>
        <v>0　0</v>
      </c>
      <c r="I45">
        <f>IF(henkan!L45="","",henkan!L45)</f>
        <v>0</v>
      </c>
      <c r="J45">
        <f>IF(henkan!M45="","",henkan!M45)</f>
        <v>0</v>
      </c>
      <c r="K45">
        <f>IF(henkan!N45="","",henkan!N45)</f>
        <v>0</v>
      </c>
      <c r="L45">
        <f>IF(henkan!Q45="","",henkan!Q45)</f>
        <v>0</v>
      </c>
      <c r="M45" t="e">
        <f>IF(henkan!R45="","",henkan!R45)</f>
        <v>#N/A</v>
      </c>
      <c r="N45">
        <f>IF(henkan!S45="","",henkan!S45)</f>
        <v>0</v>
      </c>
      <c r="O45">
        <f>IF(henkan!V45="","",henkan!V45)</f>
        <v>0</v>
      </c>
      <c r="P45" t="e">
        <f>IF(henkan!W45="","",henkan!W45)</f>
        <v>#N/A</v>
      </c>
      <c r="Q45">
        <f>IF(henkan!X45="","",henkan!X45)</f>
        <v>0</v>
      </c>
      <c r="R45">
        <f>IF(henkan!Y45="","",henkan!Y45)</f>
        <v>0</v>
      </c>
      <c r="S45">
        <f>IF(henkan!Z45="","",henkan!Z45)</f>
        <v>0</v>
      </c>
      <c r="T45">
        <v>47</v>
      </c>
    </row>
    <row r="46" spans="1:20" ht="13.5">
      <c r="A46" t="str">
        <f>IF(henkan!A46="","",henkan!A46)</f>
        <v>女子</v>
      </c>
      <c r="B46">
        <f>IF(henkan!B46="","",henkan!B46)</f>
        <v>14</v>
      </c>
      <c r="C46">
        <f>IF(henkan!C46="","",henkan!C46)</f>
        <v>0</v>
      </c>
      <c r="D46">
        <f>IF(henkan!D46="","",henkan!D46)</f>
        <v>0</v>
      </c>
      <c r="E46" t="str">
        <f>IF(henkan!H46="","",henkan!H46)</f>
        <v>0　　0(0)</v>
      </c>
      <c r="F46">
        <f>IF(henkan!I46="","",henkan!I46)</f>
        <v>0</v>
      </c>
      <c r="G46">
        <f>IF(henkan!J46="","",henkan!J46)</f>
        <v>0</v>
      </c>
      <c r="H46" t="str">
        <f>IF(henkan!K46="","",henkan!K46)</f>
        <v>0　0</v>
      </c>
      <c r="I46">
        <f>IF(henkan!L46="","",henkan!L46)</f>
        <v>0</v>
      </c>
      <c r="J46">
        <f>IF(henkan!M46="","",henkan!M46)</f>
        <v>0</v>
      </c>
      <c r="K46">
        <f>IF(henkan!N46="","",henkan!N46)</f>
        <v>0</v>
      </c>
      <c r="L46">
        <f>IF(henkan!Q46="","",henkan!Q46)</f>
        <v>0</v>
      </c>
      <c r="M46" t="e">
        <f>IF(henkan!R46="","",henkan!R46)</f>
        <v>#N/A</v>
      </c>
      <c r="N46">
        <f>IF(henkan!S46="","",henkan!S46)</f>
        <v>0</v>
      </c>
      <c r="O46">
        <f>IF(henkan!V46="","",henkan!V46)</f>
        <v>0</v>
      </c>
      <c r="P46" t="e">
        <f>IF(henkan!W46="","",henkan!W46)</f>
        <v>#N/A</v>
      </c>
      <c r="Q46">
        <f>IF(henkan!X46="","",henkan!X46)</f>
        <v>0</v>
      </c>
      <c r="R46">
        <f>IF(henkan!Y46="","",henkan!Y46)</f>
        <v>0</v>
      </c>
      <c r="S46">
        <f>IF(henkan!Z46="","",henkan!Z46)</f>
        <v>0</v>
      </c>
      <c r="T46">
        <v>47</v>
      </c>
    </row>
    <row r="47" spans="1:20" ht="13.5">
      <c r="A47" t="str">
        <f>IF(henkan!A47="","",henkan!A47)</f>
        <v>女子</v>
      </c>
      <c r="B47">
        <f>IF(henkan!B47="","",henkan!B47)</f>
        <v>15</v>
      </c>
      <c r="C47">
        <f>IF(henkan!C47="","",henkan!C47)</f>
        <v>0</v>
      </c>
      <c r="D47">
        <f>IF(henkan!D47="","",henkan!D47)</f>
        <v>0</v>
      </c>
      <c r="E47" t="str">
        <f>IF(henkan!H47="","",henkan!H47)</f>
        <v>0　　0(0)</v>
      </c>
      <c r="F47">
        <f>IF(henkan!I47="","",henkan!I47)</f>
        <v>0</v>
      </c>
      <c r="G47">
        <f>IF(henkan!J47="","",henkan!J47)</f>
        <v>0</v>
      </c>
      <c r="H47" t="str">
        <f>IF(henkan!K47="","",henkan!K47)</f>
        <v>0　0</v>
      </c>
      <c r="I47">
        <f>IF(henkan!L47="","",henkan!L47)</f>
        <v>0</v>
      </c>
      <c r="J47">
        <f>IF(henkan!M47="","",henkan!M47)</f>
        <v>0</v>
      </c>
      <c r="K47">
        <f>IF(henkan!N47="","",henkan!N47)</f>
        <v>0</v>
      </c>
      <c r="L47">
        <f>IF(henkan!Q47="","",henkan!Q47)</f>
        <v>0</v>
      </c>
      <c r="M47" t="e">
        <f>IF(henkan!R47="","",henkan!R47)</f>
        <v>#N/A</v>
      </c>
      <c r="N47">
        <f>IF(henkan!S47="","",henkan!S47)</f>
        <v>0</v>
      </c>
      <c r="O47">
        <f>IF(henkan!V47="","",henkan!V47)</f>
        <v>0</v>
      </c>
      <c r="P47" t="e">
        <f>IF(henkan!W47="","",henkan!W47)</f>
        <v>#N/A</v>
      </c>
      <c r="Q47">
        <f>IF(henkan!X47="","",henkan!X47)</f>
        <v>0</v>
      </c>
      <c r="R47">
        <f>IF(henkan!Y47="","",henkan!Y47)</f>
        <v>0</v>
      </c>
      <c r="S47">
        <f>IF(henkan!Z47="","",henkan!Z47)</f>
        <v>0</v>
      </c>
      <c r="T47">
        <v>47</v>
      </c>
    </row>
    <row r="48" spans="1:20" ht="13.5">
      <c r="A48" t="str">
        <f>IF(henkan!A48="","",henkan!A48)</f>
        <v>女子</v>
      </c>
      <c r="B48">
        <f>IF(henkan!B48="","",henkan!B48)</f>
        <v>16</v>
      </c>
      <c r="C48">
        <f>IF(henkan!C48="","",henkan!C48)</f>
        <v>0</v>
      </c>
      <c r="D48">
        <f>IF(henkan!D48="","",henkan!D48)</f>
        <v>0</v>
      </c>
      <c r="E48" t="str">
        <f>IF(henkan!H48="","",henkan!H48)</f>
        <v>0　　0(0)</v>
      </c>
      <c r="F48">
        <f>IF(henkan!I48="","",henkan!I48)</f>
        <v>0</v>
      </c>
      <c r="G48">
        <f>IF(henkan!J48="","",henkan!J48)</f>
        <v>0</v>
      </c>
      <c r="H48" t="str">
        <f>IF(henkan!K48="","",henkan!K48)</f>
        <v>0　0</v>
      </c>
      <c r="I48">
        <f>IF(henkan!L48="","",henkan!L48)</f>
        <v>0</v>
      </c>
      <c r="J48">
        <f>IF(henkan!M48="","",henkan!M48)</f>
        <v>0</v>
      </c>
      <c r="K48">
        <f>IF(henkan!N48="","",henkan!N48)</f>
        <v>0</v>
      </c>
      <c r="L48">
        <f>IF(henkan!Q48="","",henkan!Q48)</f>
        <v>0</v>
      </c>
      <c r="M48" t="e">
        <f>IF(henkan!R48="","",henkan!R48)</f>
        <v>#N/A</v>
      </c>
      <c r="N48">
        <f>IF(henkan!S48="","",henkan!S48)</f>
        <v>0</v>
      </c>
      <c r="O48">
        <f>IF(henkan!V48="","",henkan!V48)</f>
        <v>0</v>
      </c>
      <c r="P48" t="e">
        <f>IF(henkan!W48="","",henkan!W48)</f>
        <v>#N/A</v>
      </c>
      <c r="Q48">
        <f>IF(henkan!X48="","",henkan!X48)</f>
        <v>0</v>
      </c>
      <c r="R48">
        <f>IF(henkan!Y48="","",henkan!Y48)</f>
        <v>0</v>
      </c>
      <c r="S48">
        <f>IF(henkan!Z48="","",henkan!Z48)</f>
        <v>0</v>
      </c>
      <c r="T48">
        <v>47</v>
      </c>
    </row>
    <row r="49" spans="1:20" ht="13.5">
      <c r="A49" t="str">
        <f>IF(henkan!A49="","",henkan!A49)</f>
        <v>女子</v>
      </c>
      <c r="B49">
        <f>IF(henkan!B49="","",henkan!B49)</f>
        <v>17</v>
      </c>
      <c r="C49">
        <f>IF(henkan!C49="","",henkan!C49)</f>
        <v>0</v>
      </c>
      <c r="D49">
        <f>IF(henkan!D49="","",henkan!D49)</f>
        <v>0</v>
      </c>
      <c r="E49" t="str">
        <f>IF(henkan!H49="","",henkan!H49)</f>
        <v>0　　0(0)</v>
      </c>
      <c r="F49">
        <f>IF(henkan!I49="","",henkan!I49)</f>
        <v>0</v>
      </c>
      <c r="G49">
        <f>IF(henkan!J49="","",henkan!J49)</f>
        <v>0</v>
      </c>
      <c r="H49" t="str">
        <f>IF(henkan!K49="","",henkan!K49)</f>
        <v>0　0</v>
      </c>
      <c r="I49">
        <f>IF(henkan!L49="","",henkan!L49)</f>
        <v>0</v>
      </c>
      <c r="J49">
        <f>IF(henkan!M49="","",henkan!M49)</f>
        <v>0</v>
      </c>
      <c r="K49">
        <f>IF(henkan!N49="","",henkan!N49)</f>
        <v>0</v>
      </c>
      <c r="L49">
        <f>IF(henkan!Q49="","",henkan!Q49)</f>
        <v>0</v>
      </c>
      <c r="M49" t="e">
        <f>IF(henkan!R49="","",henkan!R49)</f>
        <v>#N/A</v>
      </c>
      <c r="N49">
        <f>IF(henkan!S49="","",henkan!S49)</f>
        <v>0</v>
      </c>
      <c r="O49">
        <f>IF(henkan!V49="","",henkan!V49)</f>
        <v>0</v>
      </c>
      <c r="P49" t="e">
        <f>IF(henkan!W49="","",henkan!W49)</f>
        <v>#N/A</v>
      </c>
      <c r="Q49">
        <f>IF(henkan!X49="","",henkan!X49)</f>
        <v>0</v>
      </c>
      <c r="R49">
        <f>IF(henkan!Y49="","",henkan!Y49)</f>
        <v>0</v>
      </c>
      <c r="S49">
        <f>IF(henkan!Z49="","",henkan!Z49)</f>
        <v>0</v>
      </c>
      <c r="T49">
        <v>47</v>
      </c>
    </row>
    <row r="50" spans="1:20" ht="13.5">
      <c r="A50" t="str">
        <f>IF(henkan!A50="","",henkan!A50)</f>
        <v>女子</v>
      </c>
      <c r="B50">
        <f>IF(henkan!B50="","",henkan!B50)</f>
        <v>18</v>
      </c>
      <c r="C50">
        <f>IF(henkan!C50="","",henkan!C50)</f>
        <v>0</v>
      </c>
      <c r="D50">
        <f>IF(henkan!D50="","",henkan!D50)</f>
        <v>0</v>
      </c>
      <c r="E50" t="str">
        <f>IF(henkan!H50="","",henkan!H50)</f>
        <v>0　　0(0)</v>
      </c>
      <c r="F50">
        <f>IF(henkan!I50="","",henkan!I50)</f>
        <v>0</v>
      </c>
      <c r="G50">
        <f>IF(henkan!J50="","",henkan!J50)</f>
        <v>0</v>
      </c>
      <c r="H50" t="str">
        <f>IF(henkan!K50="","",henkan!K50)</f>
        <v>0　0</v>
      </c>
      <c r="I50">
        <f>IF(henkan!L50="","",henkan!L50)</f>
        <v>0</v>
      </c>
      <c r="J50">
        <f>IF(henkan!M50="","",henkan!M50)</f>
        <v>0</v>
      </c>
      <c r="K50">
        <f>IF(henkan!N50="","",henkan!N50)</f>
        <v>0</v>
      </c>
      <c r="L50">
        <f>IF(henkan!Q50="","",henkan!Q50)</f>
        <v>0</v>
      </c>
      <c r="M50" t="e">
        <f>IF(henkan!R50="","",henkan!R50)</f>
        <v>#N/A</v>
      </c>
      <c r="N50">
        <f>IF(henkan!S50="","",henkan!S50)</f>
        <v>0</v>
      </c>
      <c r="O50">
        <f>IF(henkan!V50="","",henkan!V50)</f>
        <v>0</v>
      </c>
      <c r="P50" t="e">
        <f>IF(henkan!W50="","",henkan!W50)</f>
        <v>#N/A</v>
      </c>
      <c r="Q50">
        <f>IF(henkan!X50="","",henkan!X50)</f>
        <v>0</v>
      </c>
      <c r="R50">
        <f>IF(henkan!Y50="","",henkan!Y50)</f>
        <v>0</v>
      </c>
      <c r="S50">
        <f>IF(henkan!Z50="","",henkan!Z50)</f>
        <v>0</v>
      </c>
      <c r="T50">
        <v>47</v>
      </c>
    </row>
    <row r="51" spans="1:20" ht="13.5">
      <c r="A51" t="str">
        <f>IF(henkan!A51="","",henkan!A51)</f>
        <v>女子</v>
      </c>
      <c r="B51">
        <f>IF(henkan!B51="","",henkan!B51)</f>
        <v>19</v>
      </c>
      <c r="C51">
        <f>IF(henkan!C51="","",henkan!C51)</f>
        <v>0</v>
      </c>
      <c r="D51">
        <f>IF(henkan!D51="","",henkan!D51)</f>
        <v>0</v>
      </c>
      <c r="E51" t="str">
        <f>IF(henkan!H51="","",henkan!H51)</f>
        <v>0　　0(0)</v>
      </c>
      <c r="F51">
        <f>IF(henkan!I51="","",henkan!I51)</f>
        <v>0</v>
      </c>
      <c r="G51">
        <f>IF(henkan!J51="","",henkan!J51)</f>
        <v>0</v>
      </c>
      <c r="H51" t="str">
        <f>IF(henkan!K51="","",henkan!K51)</f>
        <v>0　0</v>
      </c>
      <c r="I51">
        <f>IF(henkan!L51="","",henkan!L51)</f>
        <v>0</v>
      </c>
      <c r="J51">
        <f>IF(henkan!M51="","",henkan!M51)</f>
        <v>0</v>
      </c>
      <c r="K51">
        <f>IF(henkan!N51="","",henkan!N51)</f>
        <v>0</v>
      </c>
      <c r="L51">
        <f>IF(henkan!Q51="","",henkan!Q51)</f>
        <v>0</v>
      </c>
      <c r="M51" t="e">
        <f>IF(henkan!R51="","",henkan!R51)</f>
        <v>#N/A</v>
      </c>
      <c r="N51">
        <f>IF(henkan!S51="","",henkan!S51)</f>
        <v>0</v>
      </c>
      <c r="O51">
        <f>IF(henkan!V51="","",henkan!V51)</f>
        <v>0</v>
      </c>
      <c r="P51" t="e">
        <f>IF(henkan!W51="","",henkan!W51)</f>
        <v>#N/A</v>
      </c>
      <c r="Q51">
        <f>IF(henkan!X51="","",henkan!X51)</f>
        <v>0</v>
      </c>
      <c r="R51">
        <f>IF(henkan!Y51="","",henkan!Y51)</f>
        <v>0</v>
      </c>
      <c r="S51">
        <f>IF(henkan!Z51="","",henkan!Z51)</f>
        <v>0</v>
      </c>
      <c r="T51">
        <v>47</v>
      </c>
    </row>
    <row r="52" spans="1:20" ht="13.5">
      <c r="A52" t="str">
        <f>IF(henkan!A52="","",henkan!A52)</f>
        <v>女子</v>
      </c>
      <c r="B52">
        <f>IF(henkan!B52="","",henkan!B52)</f>
        <v>20</v>
      </c>
      <c r="C52">
        <f>IF(henkan!C52="","",henkan!C52)</f>
        <v>0</v>
      </c>
      <c r="D52">
        <f>IF(henkan!D52="","",henkan!D52)</f>
        <v>0</v>
      </c>
      <c r="E52" t="str">
        <f>IF(henkan!H52="","",henkan!H52)</f>
        <v>0　　0(0)</v>
      </c>
      <c r="F52">
        <f>IF(henkan!I52="","",henkan!I52)</f>
        <v>0</v>
      </c>
      <c r="G52">
        <f>IF(henkan!J52="","",henkan!J52)</f>
        <v>0</v>
      </c>
      <c r="H52" t="str">
        <f>IF(henkan!K52="","",henkan!K52)</f>
        <v>0　0</v>
      </c>
      <c r="I52">
        <f>IF(henkan!L52="","",henkan!L52)</f>
        <v>0</v>
      </c>
      <c r="J52">
        <f>IF(henkan!M52="","",henkan!M52)</f>
        <v>0</v>
      </c>
      <c r="K52">
        <f>IF(henkan!N52="","",henkan!N52)</f>
        <v>0</v>
      </c>
      <c r="L52">
        <f>IF(henkan!Q52="","",henkan!Q52)</f>
        <v>0</v>
      </c>
      <c r="M52" t="e">
        <f>IF(henkan!R52="","",henkan!R52)</f>
        <v>#N/A</v>
      </c>
      <c r="N52">
        <f>IF(henkan!S52="","",henkan!S52)</f>
        <v>0</v>
      </c>
      <c r="O52">
        <f>IF(henkan!V52="","",henkan!V52)</f>
        <v>0</v>
      </c>
      <c r="P52" t="e">
        <f>IF(henkan!W52="","",henkan!W52)</f>
        <v>#N/A</v>
      </c>
      <c r="Q52">
        <f>IF(henkan!X52="","",henkan!X52)</f>
        <v>0</v>
      </c>
      <c r="R52">
        <f>IF(henkan!Y52="","",henkan!Y52)</f>
        <v>0</v>
      </c>
      <c r="S52">
        <f>IF(henkan!Z52="","",henkan!Z52)</f>
        <v>0</v>
      </c>
      <c r="T52">
        <v>47</v>
      </c>
    </row>
    <row r="53" spans="1:20" ht="13.5">
      <c r="A53" t="str">
        <f>IF(henkan!A53="","",henkan!A53)</f>
        <v>女子</v>
      </c>
      <c r="B53">
        <f>IF(henkan!B53="","",henkan!B53)</f>
        <v>21</v>
      </c>
      <c r="C53">
        <f>IF(henkan!C53="","",henkan!C53)</f>
        <v>0</v>
      </c>
      <c r="D53">
        <f>IF(henkan!D53="","",henkan!D53)</f>
        <v>0</v>
      </c>
      <c r="E53" t="str">
        <f>IF(henkan!H53="","",henkan!H53)</f>
        <v>0　　0(0)</v>
      </c>
      <c r="F53">
        <f>IF(henkan!I53="","",henkan!I53)</f>
        <v>0</v>
      </c>
      <c r="G53">
        <f>IF(henkan!J53="","",henkan!J53)</f>
        <v>0</v>
      </c>
      <c r="H53" t="str">
        <f>IF(henkan!K53="","",henkan!K53)</f>
        <v>0　0</v>
      </c>
      <c r="I53">
        <f>IF(henkan!L53="","",henkan!L53)</f>
        <v>0</v>
      </c>
      <c r="J53">
        <f>IF(henkan!M53="","",henkan!M53)</f>
        <v>0</v>
      </c>
      <c r="K53">
        <f>IF(henkan!N53="","",henkan!N53)</f>
        <v>0</v>
      </c>
      <c r="L53">
        <f>IF(henkan!Q53="","",henkan!Q53)</f>
        <v>0</v>
      </c>
      <c r="M53" t="e">
        <f>IF(henkan!R53="","",henkan!R53)</f>
        <v>#N/A</v>
      </c>
      <c r="N53">
        <f>IF(henkan!S53="","",henkan!S53)</f>
        <v>0</v>
      </c>
      <c r="O53">
        <f>IF(henkan!V53="","",henkan!V53)</f>
        <v>0</v>
      </c>
      <c r="P53" t="e">
        <f>IF(henkan!W53="","",henkan!W53)</f>
        <v>#N/A</v>
      </c>
      <c r="Q53">
        <f>IF(henkan!X53="","",henkan!X53)</f>
        <v>0</v>
      </c>
      <c r="R53">
        <f>IF(henkan!Y53="","",henkan!Y53)</f>
        <v>0</v>
      </c>
      <c r="S53">
        <f>IF(henkan!Z53="","",henkan!Z53)</f>
        <v>0</v>
      </c>
      <c r="T53">
        <v>47</v>
      </c>
    </row>
    <row r="54" spans="1:20" ht="13.5">
      <c r="A54" t="str">
        <f>IF(henkan!A54="","",henkan!A54)</f>
        <v>女子</v>
      </c>
      <c r="B54">
        <f>IF(henkan!B54="","",henkan!B54)</f>
        <v>22</v>
      </c>
      <c r="C54">
        <f>IF(henkan!C54="","",henkan!C54)</f>
        <v>0</v>
      </c>
      <c r="D54">
        <f>IF(henkan!D54="","",henkan!D54)</f>
        <v>0</v>
      </c>
      <c r="E54" t="str">
        <f>IF(henkan!H54="","",henkan!H54)</f>
        <v>0　　0(0)</v>
      </c>
      <c r="F54">
        <f>IF(henkan!I54="","",henkan!I54)</f>
        <v>0</v>
      </c>
      <c r="G54">
        <f>IF(henkan!J54="","",henkan!J54)</f>
        <v>0</v>
      </c>
      <c r="H54" t="str">
        <f>IF(henkan!K54="","",henkan!K54)</f>
        <v>0　0</v>
      </c>
      <c r="I54">
        <f>IF(henkan!L54="","",henkan!L54)</f>
        <v>0</v>
      </c>
      <c r="J54">
        <f>IF(henkan!M54="","",henkan!M54)</f>
        <v>0</v>
      </c>
      <c r="K54">
        <f>IF(henkan!N54="","",henkan!N54)</f>
        <v>0</v>
      </c>
      <c r="L54">
        <f>IF(henkan!Q54="","",henkan!Q54)</f>
        <v>0</v>
      </c>
      <c r="M54" t="e">
        <f>IF(henkan!R54="","",henkan!R54)</f>
        <v>#N/A</v>
      </c>
      <c r="N54">
        <f>IF(henkan!S54="","",henkan!S54)</f>
        <v>0</v>
      </c>
      <c r="O54">
        <f>IF(henkan!V54="","",henkan!V54)</f>
        <v>0</v>
      </c>
      <c r="P54" t="e">
        <f>IF(henkan!W54="","",henkan!W54)</f>
        <v>#N/A</v>
      </c>
      <c r="Q54">
        <f>IF(henkan!X54="","",henkan!X54)</f>
        <v>0</v>
      </c>
      <c r="R54">
        <f>IF(henkan!Y54="","",henkan!Y54)</f>
        <v>0</v>
      </c>
      <c r="S54">
        <f>IF(henkan!Z54="","",henkan!Z54)</f>
        <v>0</v>
      </c>
      <c r="T54">
        <v>47</v>
      </c>
    </row>
    <row r="55" spans="1:20" ht="13.5">
      <c r="A55" t="str">
        <f>IF(henkan!A55="","",henkan!A55)</f>
        <v>女子</v>
      </c>
      <c r="B55">
        <f>IF(henkan!B55="","",henkan!B55)</f>
        <v>23</v>
      </c>
      <c r="C55">
        <f>IF(henkan!C55="","",henkan!C55)</f>
        <v>0</v>
      </c>
      <c r="D55">
        <f>IF(henkan!D55="","",henkan!D55)</f>
        <v>0</v>
      </c>
      <c r="E55" t="str">
        <f>IF(henkan!H55="","",henkan!H55)</f>
        <v>0　　0(0)</v>
      </c>
      <c r="F55">
        <f>IF(henkan!I55="","",henkan!I55)</f>
        <v>0</v>
      </c>
      <c r="G55">
        <f>IF(henkan!J55="","",henkan!J55)</f>
        <v>0</v>
      </c>
      <c r="H55" t="str">
        <f>IF(henkan!K55="","",henkan!K55)</f>
        <v>0　0</v>
      </c>
      <c r="I55">
        <f>IF(henkan!L55="","",henkan!L55)</f>
        <v>0</v>
      </c>
      <c r="J55">
        <f>IF(henkan!M55="","",henkan!M55)</f>
        <v>0</v>
      </c>
      <c r="K55">
        <f>IF(henkan!N55="","",henkan!N55)</f>
        <v>0</v>
      </c>
      <c r="L55">
        <f>IF(henkan!Q55="","",henkan!Q55)</f>
        <v>0</v>
      </c>
      <c r="M55" t="e">
        <f>IF(henkan!R55="","",henkan!R55)</f>
        <v>#N/A</v>
      </c>
      <c r="N55">
        <f>IF(henkan!S55="","",henkan!S55)</f>
        <v>0</v>
      </c>
      <c r="O55">
        <f>IF(henkan!V55="","",henkan!V55)</f>
        <v>0</v>
      </c>
      <c r="P55" t="e">
        <f>IF(henkan!W55="","",henkan!W55)</f>
        <v>#N/A</v>
      </c>
      <c r="Q55">
        <f>IF(henkan!X55="","",henkan!X55)</f>
        <v>0</v>
      </c>
      <c r="R55">
        <f>IF(henkan!Y55="","",henkan!Y55)</f>
        <v>0</v>
      </c>
      <c r="S55">
        <f>IF(henkan!Z55="","",henkan!Z55)</f>
        <v>0</v>
      </c>
      <c r="T55">
        <v>47</v>
      </c>
    </row>
    <row r="56" spans="1:20" ht="13.5">
      <c r="A56" t="str">
        <f>IF(henkan!A56="","",henkan!A56)</f>
        <v>女子</v>
      </c>
      <c r="B56">
        <f>IF(henkan!B56="","",henkan!B56)</f>
        <v>24</v>
      </c>
      <c r="C56">
        <f>IF(henkan!C56="","",henkan!C56)</f>
        <v>0</v>
      </c>
      <c r="D56">
        <f>IF(henkan!D56="","",henkan!D56)</f>
        <v>0</v>
      </c>
      <c r="E56" t="str">
        <f>IF(henkan!H56="","",henkan!H56)</f>
        <v>0　　0(0)</v>
      </c>
      <c r="F56">
        <f>IF(henkan!I56="","",henkan!I56)</f>
        <v>0</v>
      </c>
      <c r="G56">
        <f>IF(henkan!J56="","",henkan!J56)</f>
        <v>0</v>
      </c>
      <c r="H56" t="str">
        <f>IF(henkan!K56="","",henkan!K56)</f>
        <v>0　0</v>
      </c>
      <c r="I56">
        <f>IF(henkan!L56="","",henkan!L56)</f>
        <v>0</v>
      </c>
      <c r="J56">
        <f>IF(henkan!M56="","",henkan!M56)</f>
        <v>0</v>
      </c>
      <c r="K56">
        <f>IF(henkan!N56="","",henkan!N56)</f>
        <v>0</v>
      </c>
      <c r="L56">
        <f>IF(henkan!Q56="","",henkan!Q56)</f>
        <v>0</v>
      </c>
      <c r="M56" t="e">
        <f>IF(henkan!R56="","",henkan!R56)</f>
        <v>#N/A</v>
      </c>
      <c r="N56">
        <f>IF(henkan!S56="","",henkan!S56)</f>
        <v>0</v>
      </c>
      <c r="O56">
        <f>IF(henkan!V56="","",henkan!V56)</f>
        <v>0</v>
      </c>
      <c r="P56" t="e">
        <f>IF(henkan!W56="","",henkan!W56)</f>
        <v>#N/A</v>
      </c>
      <c r="Q56">
        <f>IF(henkan!X56="","",henkan!X56)</f>
        <v>0</v>
      </c>
      <c r="R56">
        <f>IF(henkan!Y56="","",henkan!Y56)</f>
        <v>0</v>
      </c>
      <c r="S56">
        <f>IF(henkan!Z56="","",henkan!Z56)</f>
        <v>0</v>
      </c>
      <c r="T56">
        <v>47</v>
      </c>
    </row>
    <row r="57" spans="1:20" ht="13.5">
      <c r="A57" t="str">
        <f>IF(henkan!A57="","",henkan!A57)</f>
        <v>女子</v>
      </c>
      <c r="B57">
        <f>IF(henkan!B57="","",henkan!B57)</f>
        <v>25</v>
      </c>
      <c r="C57">
        <f>IF(henkan!C57="","",henkan!C57)</f>
        <v>0</v>
      </c>
      <c r="D57">
        <f>IF(henkan!D57="","",henkan!D57)</f>
        <v>0</v>
      </c>
      <c r="E57" t="str">
        <f>IF(henkan!H57="","",henkan!H57)</f>
        <v>0　　0(0)</v>
      </c>
      <c r="F57">
        <f>IF(henkan!I57="","",henkan!I57)</f>
        <v>0</v>
      </c>
      <c r="G57">
        <f>IF(henkan!J57="","",henkan!J57)</f>
        <v>0</v>
      </c>
      <c r="H57" t="str">
        <f>IF(henkan!K57="","",henkan!K57)</f>
        <v>0　0</v>
      </c>
      <c r="I57">
        <f>IF(henkan!L57="","",henkan!L57)</f>
        <v>0</v>
      </c>
      <c r="J57">
        <f>IF(henkan!M57="","",henkan!M57)</f>
        <v>0</v>
      </c>
      <c r="K57">
        <f>IF(henkan!N57="","",henkan!N57)</f>
        <v>0</v>
      </c>
      <c r="L57">
        <f>IF(henkan!Q57="","",henkan!Q57)</f>
        <v>0</v>
      </c>
      <c r="M57" t="e">
        <f>IF(henkan!R57="","",henkan!R57)</f>
        <v>#N/A</v>
      </c>
      <c r="N57">
        <f>IF(henkan!S57="","",henkan!S57)</f>
        <v>0</v>
      </c>
      <c r="O57">
        <f>IF(henkan!V57="","",henkan!V57)</f>
        <v>0</v>
      </c>
      <c r="P57" t="e">
        <f>IF(henkan!W57="","",henkan!W57)</f>
        <v>#N/A</v>
      </c>
      <c r="Q57">
        <f>IF(henkan!X57="","",henkan!X57)</f>
        <v>0</v>
      </c>
      <c r="R57">
        <f>IF(henkan!Y57="","",henkan!Y57)</f>
        <v>0</v>
      </c>
      <c r="S57">
        <f>IF(henkan!Z57="","",henkan!Z57)</f>
        <v>0</v>
      </c>
      <c r="T57">
        <v>47</v>
      </c>
    </row>
    <row r="58" spans="1:20" ht="13.5">
      <c r="A58" t="str">
        <f>IF(henkan!A58="","",henkan!A58)</f>
        <v>女子</v>
      </c>
      <c r="B58">
        <f>IF(henkan!B58="","",henkan!B58)</f>
        <v>26</v>
      </c>
      <c r="C58">
        <f>IF(henkan!C58="","",henkan!C58)</f>
        <v>0</v>
      </c>
      <c r="D58">
        <f>IF(henkan!D58="","",henkan!D58)</f>
        <v>0</v>
      </c>
      <c r="E58" t="str">
        <f>IF(henkan!H58="","",henkan!H58)</f>
        <v>0　　0(0)</v>
      </c>
      <c r="F58">
        <f>IF(henkan!I58="","",henkan!I58)</f>
        <v>0</v>
      </c>
      <c r="G58">
        <f>IF(henkan!J58="","",henkan!J58)</f>
        <v>0</v>
      </c>
      <c r="H58" t="str">
        <f>IF(henkan!K58="","",henkan!K58)</f>
        <v>0　0</v>
      </c>
      <c r="I58">
        <f>IF(henkan!L58="","",henkan!L58)</f>
        <v>0</v>
      </c>
      <c r="J58">
        <f>IF(henkan!M58="","",henkan!M58)</f>
        <v>0</v>
      </c>
      <c r="K58">
        <f>IF(henkan!N58="","",henkan!N58)</f>
        <v>0</v>
      </c>
      <c r="L58">
        <f>IF(henkan!Q58="","",henkan!Q58)</f>
        <v>0</v>
      </c>
      <c r="M58" t="e">
        <f>IF(henkan!R58="","",henkan!R58)</f>
        <v>#N/A</v>
      </c>
      <c r="N58">
        <f>IF(henkan!S58="","",henkan!S58)</f>
        <v>0</v>
      </c>
      <c r="O58">
        <f>IF(henkan!V58="","",henkan!V58)</f>
        <v>0</v>
      </c>
      <c r="P58" t="e">
        <f>IF(henkan!W58="","",henkan!W58)</f>
        <v>#N/A</v>
      </c>
      <c r="Q58">
        <f>IF(henkan!X58="","",henkan!X58)</f>
        <v>0</v>
      </c>
      <c r="R58">
        <f>IF(henkan!Y58="","",henkan!Y58)</f>
        <v>0</v>
      </c>
      <c r="S58">
        <f>IF(henkan!Z58="","",henkan!Z58)</f>
        <v>0</v>
      </c>
      <c r="T58">
        <v>47</v>
      </c>
    </row>
    <row r="59" spans="1:20" ht="13.5">
      <c r="A59" t="str">
        <f>IF(henkan!A59="","",henkan!A59)</f>
        <v>女子</v>
      </c>
      <c r="B59">
        <f>IF(henkan!B59="","",henkan!B59)</f>
        <v>27</v>
      </c>
      <c r="C59">
        <f>IF(henkan!C59="","",henkan!C59)</f>
        <v>0</v>
      </c>
      <c r="D59">
        <f>IF(henkan!D59="","",henkan!D59)</f>
        <v>0</v>
      </c>
      <c r="E59" t="str">
        <f>IF(henkan!H59="","",henkan!H59)</f>
        <v>0　　0(0)</v>
      </c>
      <c r="F59">
        <f>IF(henkan!I59="","",henkan!I59)</f>
        <v>0</v>
      </c>
      <c r="G59">
        <f>IF(henkan!J59="","",henkan!J59)</f>
        <v>0</v>
      </c>
      <c r="H59" t="str">
        <f>IF(henkan!K59="","",henkan!K59)</f>
        <v>0　0</v>
      </c>
      <c r="I59">
        <f>IF(henkan!L59="","",henkan!L59)</f>
        <v>0</v>
      </c>
      <c r="J59">
        <f>IF(henkan!M59="","",henkan!M59)</f>
        <v>0</v>
      </c>
      <c r="K59">
        <f>IF(henkan!N59="","",henkan!N59)</f>
        <v>0</v>
      </c>
      <c r="L59">
        <f>IF(henkan!Q59="","",henkan!Q59)</f>
        <v>0</v>
      </c>
      <c r="M59" t="e">
        <f>IF(henkan!R59="","",henkan!R59)</f>
        <v>#N/A</v>
      </c>
      <c r="N59">
        <f>IF(henkan!S59="","",henkan!S59)</f>
        <v>0</v>
      </c>
      <c r="O59">
        <f>IF(henkan!V59="","",henkan!V59)</f>
        <v>0</v>
      </c>
      <c r="P59" t="e">
        <f>IF(henkan!W59="","",henkan!W59)</f>
        <v>#N/A</v>
      </c>
      <c r="Q59">
        <f>IF(henkan!X59="","",henkan!X59)</f>
        <v>0</v>
      </c>
      <c r="R59">
        <f>IF(henkan!Y59="","",henkan!Y59)</f>
        <v>0</v>
      </c>
      <c r="S59">
        <f>IF(henkan!Z59="","",henkan!Z59)</f>
        <v>0</v>
      </c>
      <c r="T59">
        <v>47</v>
      </c>
    </row>
    <row r="60" spans="1:20" ht="13.5">
      <c r="A60" t="str">
        <f>IF(henkan!A60="","",henkan!A60)</f>
        <v>女子</v>
      </c>
      <c r="B60">
        <f>IF(henkan!B60="","",henkan!B60)</f>
        <v>28</v>
      </c>
      <c r="C60">
        <f>IF(henkan!C60="","",henkan!C60)</f>
        <v>0</v>
      </c>
      <c r="D60">
        <f>IF(henkan!D60="","",henkan!D60)</f>
        <v>0</v>
      </c>
      <c r="E60" t="str">
        <f>IF(henkan!H60="","",henkan!H60)</f>
        <v>0　　0(0)</v>
      </c>
      <c r="F60">
        <f>IF(henkan!I60="","",henkan!I60)</f>
        <v>0</v>
      </c>
      <c r="G60">
        <f>IF(henkan!J60="","",henkan!J60)</f>
        <v>0</v>
      </c>
      <c r="H60" t="str">
        <f>IF(henkan!K60="","",henkan!K60)</f>
        <v>0　0</v>
      </c>
      <c r="I60">
        <f>IF(henkan!L60="","",henkan!L60)</f>
        <v>0</v>
      </c>
      <c r="J60">
        <f>IF(henkan!M60="","",henkan!M60)</f>
        <v>0</v>
      </c>
      <c r="K60">
        <f>IF(henkan!N60="","",henkan!N60)</f>
        <v>0</v>
      </c>
      <c r="L60">
        <f>IF(henkan!Q60="","",henkan!Q60)</f>
        <v>0</v>
      </c>
      <c r="M60" t="e">
        <f>IF(henkan!R60="","",henkan!R60)</f>
        <v>#N/A</v>
      </c>
      <c r="N60">
        <f>IF(henkan!S60="","",henkan!S60)</f>
        <v>0</v>
      </c>
      <c r="O60">
        <f>IF(henkan!V60="","",henkan!V60)</f>
        <v>0</v>
      </c>
      <c r="P60" t="e">
        <f>IF(henkan!W60="","",henkan!W60)</f>
        <v>#N/A</v>
      </c>
      <c r="Q60">
        <f>IF(henkan!X60="","",henkan!X60)</f>
        <v>0</v>
      </c>
      <c r="R60">
        <f>IF(henkan!Y60="","",henkan!Y60)</f>
        <v>0</v>
      </c>
      <c r="S60">
        <f>IF(henkan!Z60="","",henkan!Z60)</f>
        <v>0</v>
      </c>
      <c r="T60">
        <v>47</v>
      </c>
    </row>
    <row r="61" spans="1:20" ht="13.5">
      <c r="A61" t="str">
        <f>IF(henkan!A61="","",henkan!A61)</f>
        <v>女子</v>
      </c>
      <c r="B61">
        <f>IF(henkan!B61="","",henkan!B61)</f>
        <v>29</v>
      </c>
      <c r="C61">
        <f>IF(henkan!C61="","",henkan!C61)</f>
        <v>0</v>
      </c>
      <c r="D61">
        <f>IF(henkan!D61="","",henkan!D61)</f>
        <v>0</v>
      </c>
      <c r="E61" t="str">
        <f>IF(henkan!H61="","",henkan!H61)</f>
        <v>0　　0(0)</v>
      </c>
      <c r="F61">
        <f>IF(henkan!I61="","",henkan!I61)</f>
        <v>0</v>
      </c>
      <c r="G61">
        <f>IF(henkan!J61="","",henkan!J61)</f>
        <v>0</v>
      </c>
      <c r="H61" t="str">
        <f>IF(henkan!K61="","",henkan!K61)</f>
        <v>0　0</v>
      </c>
      <c r="I61">
        <f>IF(henkan!L61="","",henkan!L61)</f>
        <v>0</v>
      </c>
      <c r="J61">
        <f>IF(henkan!M61="","",henkan!M61)</f>
        <v>0</v>
      </c>
      <c r="K61">
        <f>IF(henkan!N61="","",henkan!N61)</f>
        <v>0</v>
      </c>
      <c r="L61">
        <f>IF(henkan!Q61="","",henkan!Q61)</f>
        <v>0</v>
      </c>
      <c r="M61" t="e">
        <f>IF(henkan!R61="","",henkan!R61)</f>
        <v>#N/A</v>
      </c>
      <c r="N61">
        <f>IF(henkan!S61="","",henkan!S61)</f>
        <v>0</v>
      </c>
      <c r="O61">
        <f>IF(henkan!V61="","",henkan!V61)</f>
        <v>0</v>
      </c>
      <c r="P61" t="e">
        <f>IF(henkan!W61="","",henkan!W61)</f>
        <v>#N/A</v>
      </c>
      <c r="Q61">
        <f>IF(henkan!X61="","",henkan!X61)</f>
        <v>0</v>
      </c>
      <c r="R61">
        <f>IF(henkan!Y61="","",henkan!Y61)</f>
        <v>0</v>
      </c>
      <c r="S61">
        <f>IF(henkan!Z61="","",henkan!Z61)</f>
        <v>0</v>
      </c>
      <c r="T61">
        <v>47</v>
      </c>
    </row>
    <row r="62" spans="1:20" ht="15" customHeight="1">
      <c r="A62" t="str">
        <f>IF(henkan!A62="","",henkan!A62)</f>
        <v>女子</v>
      </c>
      <c r="B62">
        <f>IF(henkan!B62="","",henkan!B62)</f>
        <v>30</v>
      </c>
      <c r="C62">
        <f>IF(henkan!C62="","",henkan!C62)</f>
        <v>0</v>
      </c>
      <c r="D62">
        <f>IF(henkan!D62="","",henkan!D62)</f>
        <v>0</v>
      </c>
      <c r="E62" t="str">
        <f>IF(henkan!H62="","",henkan!H62)</f>
        <v>0　　0(0)</v>
      </c>
      <c r="F62">
        <f>IF(henkan!I62="","",henkan!I62)</f>
        <v>0</v>
      </c>
      <c r="G62">
        <f>IF(henkan!J62="","",henkan!J62)</f>
        <v>0</v>
      </c>
      <c r="H62" t="str">
        <f>IF(henkan!K62="","",henkan!K62)</f>
        <v>0　0</v>
      </c>
      <c r="I62">
        <f>IF(henkan!L62="","",henkan!L62)</f>
        <v>0</v>
      </c>
      <c r="J62">
        <f>IF(henkan!M62="","",henkan!M62)</f>
        <v>0</v>
      </c>
      <c r="K62">
        <f>IF(henkan!N62="","",henkan!N62)</f>
        <v>0</v>
      </c>
      <c r="L62">
        <f>IF(henkan!Q62="","",henkan!Q62)</f>
        <v>0</v>
      </c>
      <c r="M62" t="e">
        <f>IF(henkan!R62="","",henkan!R62)</f>
        <v>#N/A</v>
      </c>
      <c r="N62">
        <f>IF(henkan!S62="","",henkan!S62)</f>
        <v>0</v>
      </c>
      <c r="O62">
        <f>IF(henkan!V62="","",henkan!V62)</f>
        <v>0</v>
      </c>
      <c r="P62" t="e">
        <f>IF(henkan!W62="","",henkan!W62)</f>
        <v>#N/A</v>
      </c>
      <c r="Q62">
        <f>IF(henkan!X62="","",henkan!X62)</f>
        <v>0</v>
      </c>
      <c r="R62">
        <f>IF(henkan!Y62="","",henkan!Y62)</f>
        <v>0</v>
      </c>
      <c r="S62">
        <f>IF(henkan!Z62="","",henkan!Z62)</f>
        <v>0</v>
      </c>
      <c r="T62">
        <v>47</v>
      </c>
    </row>
  </sheetData>
  <sheetProtection password="D680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沖縄陸上競技協会</dc:creator>
  <cp:keywords/>
  <dc:description/>
  <cp:lastModifiedBy>ari45</cp:lastModifiedBy>
  <cp:lastPrinted>2023-04-20T02:15:59Z</cp:lastPrinted>
  <dcterms:created xsi:type="dcterms:W3CDTF">2005-06-03T11:52:16Z</dcterms:created>
  <dcterms:modified xsi:type="dcterms:W3CDTF">2023-06-04T23:51:30Z</dcterms:modified>
  <cp:category/>
  <cp:version/>
  <cp:contentType/>
  <cp:contentStatus/>
</cp:coreProperties>
</file>